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755" windowHeight="12600" firstSheet="8" activeTab="14"/>
  </bookViews>
  <sheets>
    <sheet name="Dry Weather - 13-14" sheetId="15" r:id="rId1"/>
    <sheet name="First Flush - 13-14" sheetId="16" r:id="rId2"/>
    <sheet name="Wet Weather - 13-14" sheetId="17" r:id="rId3"/>
    <sheet name="Dry Weather - 14-15" sheetId="5" r:id="rId4"/>
    <sheet name="First Flush - 14-15" sheetId="6" r:id="rId5"/>
    <sheet name="Wet Weather - 14-15" sheetId="7" r:id="rId6"/>
    <sheet name="Dry Weather - 15-16" sheetId="8" r:id="rId7"/>
    <sheet name="First Flush - 15-16" sheetId="9" r:id="rId8"/>
    <sheet name="Wet Weather - 15-16" sheetId="10" r:id="rId9"/>
    <sheet name="Dry Weather - 16-17" sheetId="11" r:id="rId10"/>
    <sheet name="First Flush - 16-17" sheetId="12" r:id="rId11"/>
    <sheet name="Wet Weather - 16-17" sheetId="13" r:id="rId12"/>
    <sheet name="Dry Weather - 17-18" sheetId="14" r:id="rId13"/>
    <sheet name="First Flush - 17-18" sheetId="1" r:id="rId14"/>
    <sheet name="Wet Weather - 17-18" sheetId="2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H19" i="17" l="1"/>
  <c r="H18" i="17"/>
  <c r="H17" i="17"/>
  <c r="H16" i="17"/>
  <c r="H15" i="17"/>
  <c r="H14" i="17"/>
  <c r="H12" i="17"/>
  <c r="H11" i="17"/>
  <c r="H10" i="17"/>
  <c r="H8" i="17"/>
  <c r="H7" i="17"/>
  <c r="H6" i="17"/>
  <c r="H5" i="17"/>
  <c r="H4" i="17"/>
  <c r="H3" i="17"/>
  <c r="H19" i="16"/>
  <c r="H18" i="16"/>
  <c r="H17" i="16"/>
  <c r="H16" i="16"/>
  <c r="H15" i="16"/>
  <c r="H12" i="16"/>
  <c r="H11" i="16"/>
  <c r="H10" i="16"/>
  <c r="H8" i="16"/>
  <c r="H6" i="16"/>
  <c r="H5" i="16"/>
  <c r="H4" i="16"/>
  <c r="H3" i="16"/>
  <c r="H19" i="15"/>
  <c r="H17" i="15"/>
  <c r="H16" i="15"/>
  <c r="H12" i="15"/>
  <c r="H11" i="15"/>
  <c r="H10" i="15"/>
  <c r="H8" i="15"/>
  <c r="H6" i="15"/>
  <c r="H5" i="15"/>
  <c r="H4" i="15"/>
  <c r="H3" i="15"/>
  <c r="H17" i="14" l="1"/>
  <c r="H16" i="14"/>
  <c r="H15" i="14"/>
  <c r="H8" i="14"/>
  <c r="H6" i="14"/>
  <c r="H19" i="13"/>
  <c r="H18" i="13"/>
  <c r="H17" i="13"/>
  <c r="H16" i="13"/>
  <c r="H15" i="13"/>
  <c r="H14" i="13"/>
  <c r="H13" i="13"/>
  <c r="H12" i="13"/>
  <c r="H11" i="13"/>
  <c r="H10" i="13"/>
  <c r="H8" i="13"/>
  <c r="H7" i="13"/>
  <c r="H6" i="13"/>
  <c r="H4" i="13"/>
  <c r="H3" i="13"/>
  <c r="H19" i="12"/>
  <c r="H18" i="12"/>
  <c r="H17" i="12"/>
  <c r="H16" i="12"/>
  <c r="H15" i="12"/>
  <c r="H14" i="12"/>
  <c r="H13" i="12"/>
  <c r="H12" i="12"/>
  <c r="H11" i="12"/>
  <c r="H8" i="12"/>
  <c r="H7" i="12"/>
  <c r="H6" i="12"/>
  <c r="H5" i="12"/>
  <c r="H4" i="12"/>
  <c r="H3" i="12"/>
  <c r="H19" i="11"/>
  <c r="H17" i="11"/>
  <c r="H16" i="11"/>
  <c r="H15" i="11"/>
  <c r="H14" i="11"/>
  <c r="H12" i="11"/>
  <c r="H11" i="11"/>
  <c r="H10" i="11"/>
  <c r="H9" i="11"/>
  <c r="H6" i="11"/>
  <c r="H5" i="11"/>
  <c r="H3" i="11"/>
  <c r="G20" i="10"/>
  <c r="G19" i="10"/>
  <c r="G18" i="10"/>
  <c r="G17" i="10"/>
  <c r="G16" i="10"/>
  <c r="G15" i="10"/>
  <c r="G14" i="10"/>
  <c r="G13" i="10"/>
  <c r="G12" i="10"/>
  <c r="G11" i="10"/>
  <c r="G10" i="10"/>
  <c r="G8" i="10"/>
  <c r="G7" i="10"/>
  <c r="G6" i="10"/>
  <c r="G4" i="10"/>
  <c r="G3" i="10"/>
  <c r="G19" i="9"/>
  <c r="G18" i="9"/>
  <c r="G17" i="9"/>
  <c r="G16" i="9"/>
  <c r="G15" i="9"/>
  <c r="G14" i="9"/>
  <c r="G13" i="9"/>
  <c r="G12" i="9"/>
  <c r="G11" i="9"/>
  <c r="G10" i="9"/>
  <c r="G8" i="9"/>
  <c r="G7" i="9"/>
  <c r="G6" i="9"/>
  <c r="G5" i="9"/>
  <c r="G4" i="9"/>
  <c r="G3" i="9"/>
  <c r="H19" i="8"/>
  <c r="H17" i="8"/>
  <c r="H12" i="8"/>
  <c r="H11" i="8"/>
  <c r="H10" i="8"/>
  <c r="H8" i="8"/>
  <c r="H6" i="8"/>
  <c r="H5" i="8"/>
  <c r="H20" i="7" l="1"/>
  <c r="H19" i="7"/>
  <c r="H18" i="7"/>
  <c r="H17" i="7"/>
  <c r="H16" i="7"/>
  <c r="H15" i="7"/>
  <c r="H14" i="7"/>
  <c r="H13" i="7"/>
  <c r="H12" i="7"/>
  <c r="H11" i="7"/>
  <c r="H10" i="7"/>
  <c r="H8" i="7"/>
  <c r="H7" i="7"/>
  <c r="H6" i="7"/>
  <c r="H5" i="7"/>
  <c r="H4" i="7"/>
  <c r="H3" i="7"/>
  <c r="H19" i="6"/>
  <c r="H18" i="6"/>
  <c r="H17" i="6"/>
  <c r="H16" i="6"/>
  <c r="H15" i="6"/>
  <c r="H14" i="6"/>
  <c r="H13" i="6"/>
  <c r="H12" i="6"/>
  <c r="H11" i="6"/>
  <c r="H10" i="6"/>
  <c r="H8" i="6"/>
  <c r="H7" i="6"/>
  <c r="H6" i="6"/>
  <c r="H5" i="6"/>
  <c r="H4" i="6"/>
  <c r="H3" i="6"/>
  <c r="H21" i="5"/>
  <c r="H20" i="5"/>
  <c r="H18" i="5"/>
  <c r="H17" i="5"/>
  <c r="H16" i="5"/>
  <c r="H13" i="5"/>
  <c r="H12" i="5"/>
  <c r="H11" i="5"/>
  <c r="H9" i="5"/>
  <c r="H8" i="5"/>
  <c r="H7" i="5"/>
  <c r="H6" i="5"/>
  <c r="H5" i="5"/>
  <c r="H3" i="5"/>
  <c r="H10" i="2"/>
  <c r="H19" i="2"/>
  <c r="H18" i="2"/>
  <c r="H17" i="2"/>
  <c r="H16" i="2"/>
  <c r="H15" i="2"/>
  <c r="H14" i="2"/>
  <c r="H13" i="2"/>
  <c r="H12" i="2"/>
  <c r="H11" i="2"/>
  <c r="H8" i="2"/>
  <c r="H7" i="2"/>
  <c r="H6" i="2"/>
  <c r="H4" i="2"/>
  <c r="H3" i="2"/>
  <c r="H19" i="1"/>
  <c r="H18" i="1"/>
  <c r="H17" i="1"/>
  <c r="H16" i="1"/>
  <c r="H15" i="1"/>
  <c r="H14" i="1"/>
  <c r="H11" i="1"/>
  <c r="H12" i="1"/>
  <c r="H10" i="1"/>
  <c r="H8" i="1"/>
  <c r="H7" i="1"/>
  <c r="H6" i="1"/>
  <c r="H4" i="1"/>
  <c r="H3" i="1"/>
</calcChain>
</file>

<file path=xl/sharedStrings.xml><?xml version="1.0" encoding="utf-8"?>
<sst xmlns="http://schemas.openxmlformats.org/spreadsheetml/2006/main" count="1467" uniqueCount="175">
  <si>
    <t>Site Description</t>
  </si>
  <si>
    <t>Site #</t>
  </si>
  <si>
    <t>Sample Type</t>
  </si>
  <si>
    <t>Sample Date</t>
  </si>
  <si>
    <t>Time of Day</t>
  </si>
  <si>
    <t xml:space="preserve">pH </t>
  </si>
  <si>
    <t>BOD (5day)</t>
  </si>
  <si>
    <t>Conductivity</t>
  </si>
  <si>
    <t>E. coli (mpn)</t>
  </si>
  <si>
    <t>Total phosphorous (mg/l)</t>
  </si>
  <si>
    <t>Notes</t>
  </si>
  <si>
    <t>SD17</t>
  </si>
  <si>
    <t>ASH</t>
  </si>
  <si>
    <t>SD18</t>
  </si>
  <si>
    <t>SD19</t>
  </si>
  <si>
    <t>Talent: Talent Ave. and Wagner Creek</t>
  </si>
  <si>
    <t>SD4</t>
  </si>
  <si>
    <t>TAL</t>
  </si>
  <si>
    <t>SD5</t>
  </si>
  <si>
    <t>SD6</t>
  </si>
  <si>
    <t>PHO</t>
  </si>
  <si>
    <t>SD7</t>
  </si>
  <si>
    <t>Medford: Box culvert on Stewart near Meyers Ln.</t>
  </si>
  <si>
    <t>SD8</t>
  </si>
  <si>
    <t>MED</t>
  </si>
  <si>
    <t>SD9</t>
  </si>
  <si>
    <t>Medford: Riverside and Walnut St.</t>
  </si>
  <si>
    <t>SD10</t>
  </si>
  <si>
    <t>SD11</t>
  </si>
  <si>
    <t>SD12</t>
  </si>
  <si>
    <t>JVLLE</t>
  </si>
  <si>
    <t>SD13</t>
  </si>
  <si>
    <t>SD14</t>
  </si>
  <si>
    <t>CPT</t>
  </si>
  <si>
    <t>SD15</t>
  </si>
  <si>
    <t>SD16</t>
  </si>
  <si>
    <t>DUP 1</t>
  </si>
  <si>
    <t>Duplicate:</t>
  </si>
  <si>
    <t>DUP 2</t>
  </si>
  <si>
    <t>LE = Lab error</t>
  </si>
  <si>
    <t>ND = not detectable</t>
  </si>
  <si>
    <t>UMF = unmeasurable flows</t>
  </si>
  <si>
    <t>Storm Drain Data July 1st 2017 - June 30th 2018</t>
  </si>
  <si>
    <t>DMAs Affected</t>
  </si>
  <si>
    <t>Temp. (F)</t>
  </si>
  <si>
    <t>Temp.(C)</t>
  </si>
  <si>
    <t>Ashland: Wightman St. north of RR tracks (ditch)</t>
  </si>
  <si>
    <t>Ashland: Mountain Ave. adjacent to Bear Creek (pvc pipe)</t>
  </si>
  <si>
    <t>Ashland: Nevada St. bridge (culvert) pipe on left side when facing north</t>
  </si>
  <si>
    <t>Talent: WalMart parking lot by creek bank</t>
  </si>
  <si>
    <t>Phoenix: Hwy 99 @ Oak St.</t>
  </si>
  <si>
    <t xml:space="preserve">Phoenix: Hwy 99 @ 4th St. </t>
  </si>
  <si>
    <t>Medford: 10th (9th) St. on west bank</t>
  </si>
  <si>
    <t>Jacksonville: 4th and Pine</t>
  </si>
  <si>
    <t>Jacksonville: Inlet to Jackson Creek near Blackstone Alley</t>
  </si>
  <si>
    <t>CP: Mingus Creek near Expo ponds</t>
  </si>
  <si>
    <t xml:space="preserve">CP: Mingus @ Rosevalley Ct. </t>
  </si>
  <si>
    <t>Medford: Box culvert @ Royal and McAndrews (eye center)</t>
  </si>
  <si>
    <t>CP: Griffin @ HWY 99 (Crater HS)</t>
  </si>
  <si>
    <t>Duplicate: Medford: 10th (9th) St. on west bank</t>
  </si>
  <si>
    <t>Turbidity (ntu)</t>
  </si>
  <si>
    <t xml:space="preserve">Duplicate: </t>
  </si>
  <si>
    <t>&gt;2419.2</t>
  </si>
  <si>
    <t>Duplicate: SD9 - 10th (9th) St. on west bank</t>
  </si>
  <si>
    <t>No flow.</t>
  </si>
  <si>
    <t>Storm Drain Data July 1st 2014 - June 30th 2015</t>
  </si>
  <si>
    <t>DMAs affected</t>
  </si>
  <si>
    <t>Temp. (Celsius)</t>
  </si>
  <si>
    <t>Temp. (Fahrenheit)</t>
  </si>
  <si>
    <t>Turbidity (ntu's)</t>
  </si>
  <si>
    <t>Ashland: Wightman St north of RR tracks (ditch)</t>
  </si>
  <si>
    <t>Ashland: Mountain Ave adjacent to Bear Creek (pvc pipe)</t>
  </si>
  <si>
    <t>No flow</t>
  </si>
  <si>
    <t>Ashland: Nevada St bridge (culvert)</t>
  </si>
  <si>
    <t>&gt;10</t>
  </si>
  <si>
    <t>SD19 Alternative sample location.</t>
  </si>
  <si>
    <t>Talent: WalMart parking lot: by creek bank</t>
  </si>
  <si>
    <t>Phoenix: Hwy 99 at Oak Street</t>
  </si>
  <si>
    <t xml:space="preserve">Phoenix: Hwy 99 at 4th St. </t>
  </si>
  <si>
    <t>Blocked due to construction.</t>
  </si>
  <si>
    <t>Medford: 10th (9th) St. on West bank</t>
  </si>
  <si>
    <t>Across from Cobblestone Village.</t>
  </si>
  <si>
    <t>Medford: Box culvert at Royal and McAndrews (eye center)</t>
  </si>
  <si>
    <t>Jacksonville: 4th and Pine (DAWG park)</t>
  </si>
  <si>
    <t>Bacteria bottle #103.</t>
  </si>
  <si>
    <t>Jacksonville: inlet to Jackson Crk. near Blackstone Alley</t>
  </si>
  <si>
    <t>CP: Mingus Crk near Expo ponds</t>
  </si>
  <si>
    <t xml:space="preserve">CP: Mingus @ Rosevalley ct. </t>
  </si>
  <si>
    <t>CP: Griffin @ HYW 99 (Crater HS)</t>
  </si>
  <si>
    <t>SD Duplicate</t>
  </si>
  <si>
    <t>SD by SOS</t>
  </si>
  <si>
    <t>SOS</t>
  </si>
  <si>
    <t>Ashland: Nevada St bridge (culvert) pipe on left side when facing North</t>
  </si>
  <si>
    <t>DUP SD 8</t>
  </si>
  <si>
    <t>Talent: WalMart parking lot: by creek bank (SD 5)</t>
  </si>
  <si>
    <t>Phoenix: Hwy 99 at Oak Street (SD 6)</t>
  </si>
  <si>
    <t>Storm Drain Data July 1st 2015 - June 30th 2016</t>
  </si>
  <si>
    <t>Duplicate: SD8</t>
  </si>
  <si>
    <t>Max</t>
  </si>
  <si>
    <t>no access</t>
  </si>
  <si>
    <t>Jacksonville: 4th and Pine (Doc Griffin park)</t>
  </si>
  <si>
    <t>Duplicate: #12, Jacksonville at Doc Griffin Park</t>
  </si>
  <si>
    <t>Other/blanks</t>
  </si>
  <si>
    <t>Date</t>
  </si>
  <si>
    <t>Personnel</t>
  </si>
  <si>
    <t>GJS</t>
  </si>
  <si>
    <t>Weather</t>
  </si>
  <si>
    <t>Duplicate: #15 Mingus @Rosevalley ct.</t>
  </si>
  <si>
    <t>Duplicate: #10 Riverside and Walnut St.</t>
  </si>
  <si>
    <t>Storm Drain Data July 1st 2016 - June 30th 2017</t>
  </si>
  <si>
    <t>Duplicate: #10</t>
  </si>
  <si>
    <t>Duplicate: Medford: 10th (9th) St. on West bank</t>
  </si>
  <si>
    <t>Duplicate: Medford: Riverside and Walnut St.  #10</t>
  </si>
  <si>
    <t>FE</t>
  </si>
  <si>
    <t>BOD data faulty. Samples were taken out of incubator fridge likely the day after they were put in and placed in a 1.5 degree C fridge.</t>
  </si>
  <si>
    <t>E. coli data faulty. Samples were left in incubator for 5 days.</t>
  </si>
  <si>
    <t>Low flow. Verify right SD site.</t>
  </si>
  <si>
    <t>Looking upstream, right.</t>
  </si>
  <si>
    <t>Looking upstream, left.</t>
  </si>
  <si>
    <t>Overgrown, low flow. Need to clear site--call city.</t>
  </si>
  <si>
    <t>No flow upper; trickle sampling anyway. Sample below confluence of both drains seen up on bank.</t>
  </si>
  <si>
    <t>Flow ends approx. 50 ft downstream of culvert.</t>
  </si>
  <si>
    <t>-</t>
  </si>
  <si>
    <t>&lt;1.0</t>
  </si>
  <si>
    <t>Floaters in sample.</t>
  </si>
  <si>
    <t>Anaerobic smell - swampy.</t>
  </si>
  <si>
    <t>Additional sample of storm drain studied in previous years.</t>
  </si>
  <si>
    <t>New site as of Aug 2013.</t>
  </si>
  <si>
    <t>Bucketed.</t>
  </si>
  <si>
    <t>Too low to sample.</t>
  </si>
  <si>
    <t>Suds in water.</t>
  </si>
  <si>
    <t>Unsafe.</t>
  </si>
  <si>
    <t>No access.</t>
  </si>
  <si>
    <t>Conductivity/temperature meter broke midday.</t>
  </si>
  <si>
    <t>*Ashland: Wightman St north of RR tracks (ditch)</t>
  </si>
  <si>
    <t>Dry Weather</t>
  </si>
  <si>
    <t>*Ashland: Mountain Ave adjacent to Bear Creek (pvc pipe)</t>
  </si>
  <si>
    <t>*Ashland: Nevada St bridge (culvert)</t>
  </si>
  <si>
    <t xml:space="preserve">Talent Ave at Wagner Crk. </t>
  </si>
  <si>
    <t xml:space="preserve">WalMart parking lot </t>
  </si>
  <si>
    <t>Highway 99 at 4th St.</t>
  </si>
  <si>
    <t>Crooked Creek behind SOS Pear</t>
  </si>
  <si>
    <t>10th (9th) under bridge, West Bank</t>
  </si>
  <si>
    <t>Riverside and Walnut St.</t>
  </si>
  <si>
    <t>12:017</t>
  </si>
  <si>
    <t xml:space="preserve">Medford: Royal &amp; McAndrew Box Culvert </t>
  </si>
  <si>
    <t>Jacksonville: 4th and Pine Streets</t>
  </si>
  <si>
    <t>J'ville: inlet to Jackson Creek near Blackstone Alley</t>
  </si>
  <si>
    <t>Central Point: Mingus Creek</t>
  </si>
  <si>
    <t xml:space="preserve">Mingus Creek @ Rose Valley Dr. </t>
  </si>
  <si>
    <t xml:space="preserve">Griffin @ HWY 99 </t>
  </si>
  <si>
    <t xml:space="preserve">DUP Talent Ave at Wagner Crk. </t>
  </si>
  <si>
    <t xml:space="preserve">SD4 DUP </t>
  </si>
  <si>
    <t>FE = Field Error</t>
  </si>
  <si>
    <t>*Three new sites in Ashland</t>
  </si>
  <si>
    <t>Dry (security guard says cleaning company dumps mop buckets into the stormdrain on a regular basis. Didn't have the name of the company. I gave her DEQ's phone number to report it next time.</t>
  </si>
  <si>
    <t>No access/overgrown.</t>
  </si>
  <si>
    <t>Dry.</t>
  </si>
  <si>
    <t>Storm Drain Data July 1st 2013 - June 30th 2014</t>
  </si>
  <si>
    <t>First Flush</t>
  </si>
  <si>
    <t xml:space="preserve">DUP Mingus Creek @ Rose Valley Dr. </t>
  </si>
  <si>
    <t>DUP SD15</t>
  </si>
  <si>
    <t>Access blocked with fences.</t>
  </si>
  <si>
    <t>Too low.</t>
  </si>
  <si>
    <t>Talent Ave at Wagner Crk.</t>
  </si>
  <si>
    <t>WalMart parking lot</t>
  </si>
  <si>
    <t>Phoenix:  Hwy 99 at Oak Street</t>
  </si>
  <si>
    <t>Medford: Royal &amp; McAndrew Box Culvert (moved to Earhart, no access)</t>
  </si>
  <si>
    <t>Jacksonville: inlet to Jackson Creek near Blackstone Alley</t>
  </si>
  <si>
    <t>Ashland: Wightman St north of RR tracks (ditch) (DUP)</t>
  </si>
  <si>
    <t>Wet Weather</t>
  </si>
  <si>
    <t>Pipe was submerged, flooded, took sample from floodwater.</t>
  </si>
  <si>
    <t>No access to new site.</t>
  </si>
  <si>
    <t>Strong feces odor (not a septic smell), lots of freshwater shrimp.</t>
  </si>
  <si>
    <t>Rain, snow.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</si>
</sst>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[$$-409]\ #,##0"/>
    <numFmt numFmtId="167" formatCode="0.0000"/>
    <numFmt numFmtId="168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color rgb="FFFF0000"/>
      <name val="Arial Narrow"/>
      <family val="2"/>
    </font>
    <font>
      <sz val="16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2" fillId="2" borderId="1" applyNumberFormat="0" applyAlignment="0" applyProtection="0"/>
    <xf numFmtId="0" fontId="6" fillId="0" borderId="0"/>
    <xf numFmtId="0" fontId="6" fillId="0" borderId="0"/>
    <xf numFmtId="3" fontId="6" fillId="0" borderId="0"/>
    <xf numFmtId="166" fontId="6" fillId="0" borderId="0"/>
    <xf numFmtId="14" fontId="6" fillId="0" borderId="0"/>
    <xf numFmtId="2" fontId="6" fillId="0" borderId="0"/>
    <xf numFmtId="0" fontId="11" fillId="0" borderId="0"/>
    <xf numFmtId="0" fontId="12" fillId="0" borderId="0"/>
    <xf numFmtId="0" fontId="1" fillId="0" borderId="0"/>
    <xf numFmtId="0" fontId="6" fillId="0" borderId="0"/>
    <xf numFmtId="0" fontId="6" fillId="0" borderId="4"/>
  </cellStyleXfs>
  <cellXfs count="1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164" fontId="5" fillId="0" borderId="0" xfId="0" applyNumberFormat="1" applyFont="1"/>
    <xf numFmtId="0" fontId="7" fillId="0" borderId="0" xfId="0" applyFo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4" fillId="4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2" xfId="0" quotePrefix="1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164" fontId="8" fillId="3" borderId="5" xfId="0" applyNumberFormat="1" applyFont="1" applyFill="1" applyBorder="1" applyAlignment="1">
      <alignment horizontal="center" wrapText="1"/>
    </xf>
    <xf numFmtId="0" fontId="8" fillId="3" borderId="5" xfId="0" applyNumberFormat="1" applyFont="1" applyFill="1" applyBorder="1" applyAlignment="1">
      <alignment horizontal="center" wrapText="1"/>
    </xf>
    <xf numFmtId="1" fontId="8" fillId="3" borderId="5" xfId="0" applyNumberFormat="1" applyFont="1" applyFill="1" applyBorder="1" applyAlignment="1">
      <alignment horizontal="center" wrapText="1"/>
    </xf>
    <xf numFmtId="2" fontId="8" fillId="3" borderId="5" xfId="0" applyNumberFormat="1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0" fontId="10" fillId="0" borderId="7" xfId="0" applyFont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8" xfId="2" applyNumberFormat="1" applyFont="1" applyFill="1" applyBorder="1" applyAlignment="1">
      <alignment horizontal="left"/>
    </xf>
    <xf numFmtId="0" fontId="10" fillId="0" borderId="11" xfId="0" applyFont="1" applyBorder="1"/>
    <xf numFmtId="0" fontId="9" fillId="0" borderId="12" xfId="0" applyFont="1" applyBorder="1"/>
    <xf numFmtId="0" fontId="8" fillId="3" borderId="13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Fill="1" applyBorder="1"/>
    <xf numFmtId="164" fontId="5" fillId="0" borderId="9" xfId="0" applyNumberFormat="1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Border="1"/>
    <xf numFmtId="14" fontId="4" fillId="0" borderId="9" xfId="0" applyNumberFormat="1" applyFont="1" applyFill="1" applyBorder="1" applyAlignment="1">
      <alignment horizontal="center"/>
    </xf>
    <xf numFmtId="20" fontId="4" fillId="4" borderId="2" xfId="0" applyNumberFormat="1" applyFont="1" applyFill="1" applyBorder="1" applyAlignment="1">
      <alignment horizontal="center"/>
    </xf>
    <xf numFmtId="20" fontId="4" fillId="4" borderId="3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18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20" fontId="4" fillId="4" borderId="16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164" fontId="4" fillId="0" borderId="15" xfId="0" quotePrefix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20" fontId="4" fillId="0" borderId="3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164" fontId="4" fillId="0" borderId="3" xfId="1" quotePrefix="1" applyNumberFormat="1" applyFont="1" applyFill="1" applyBorder="1" applyAlignment="1">
      <alignment horizontal="center"/>
    </xf>
    <xf numFmtId="20" fontId="4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2" fillId="0" borderId="8" xfId="1" applyNumberForma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164" fontId="4" fillId="5" borderId="2" xfId="0" quotePrefix="1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2" xfId="0" applyFont="1" applyFill="1" applyBorder="1"/>
    <xf numFmtId="164" fontId="4" fillId="5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/>
    <xf numFmtId="0" fontId="10" fillId="0" borderId="23" xfId="0" applyFont="1" applyBorder="1"/>
    <xf numFmtId="168" fontId="4" fillId="0" borderId="2" xfId="0" applyNumberFormat="1" applyFont="1" applyFill="1" applyBorder="1" applyAlignment="1">
      <alignment horizontal="center"/>
    </xf>
    <xf numFmtId="0" fontId="9" fillId="0" borderId="24" xfId="0" applyFont="1" applyBorder="1"/>
    <xf numFmtId="0" fontId="4" fillId="4" borderId="9" xfId="0" applyFont="1" applyFill="1" applyBorder="1" applyAlignment="1">
      <alignment horizontal="center"/>
    </xf>
    <xf numFmtId="0" fontId="4" fillId="0" borderId="9" xfId="0" applyFont="1" applyBorder="1"/>
    <xf numFmtId="20" fontId="4" fillId="0" borderId="9" xfId="0" applyNumberFormat="1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0" xfId="0" applyFont="1" applyBorder="1"/>
    <xf numFmtId="0" fontId="5" fillId="5" borderId="0" xfId="0" applyFont="1" applyFill="1"/>
    <xf numFmtId="164" fontId="5" fillId="5" borderId="0" xfId="0" applyNumberFormat="1" applyFont="1" applyFill="1"/>
    <xf numFmtId="0" fontId="5" fillId="5" borderId="0" xfId="0" applyFont="1" applyFill="1" applyAlignment="1">
      <alignment horizontal="center"/>
    </xf>
    <xf numFmtId="0" fontId="14" fillId="0" borderId="0" xfId="0" applyFont="1"/>
    <xf numFmtId="20" fontId="4" fillId="0" borderId="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20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64" fontId="4" fillId="0" borderId="9" xfId="2" applyNumberFormat="1" applyFont="1" applyFill="1" applyBorder="1" applyAlignment="1">
      <alignment horizontal="center"/>
    </xf>
    <xf numFmtId="164" fontId="4" fillId="0" borderId="9" xfId="0" quotePrefix="1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9" fillId="0" borderId="11" xfId="0" applyFont="1" applyBorder="1"/>
    <xf numFmtId="2" fontId="9" fillId="0" borderId="0" xfId="0" applyNumberFormat="1" applyFont="1"/>
    <xf numFmtId="0" fontId="9" fillId="0" borderId="0" xfId="0" applyFont="1"/>
    <xf numFmtId="2" fontId="4" fillId="0" borderId="2" xfId="2" applyNumberFormat="1" applyFont="1" applyFill="1" applyBorder="1" applyAlignment="1">
      <alignment horizontal="center"/>
    </xf>
    <xf numFmtId="0" fontId="10" fillId="0" borderId="2" xfId="0" applyFont="1" applyBorder="1"/>
    <xf numFmtId="0" fontId="4" fillId="4" borderId="15" xfId="0" applyFont="1" applyFill="1" applyBorder="1" applyAlignment="1">
      <alignment horizontal="center"/>
    </xf>
    <xf numFmtId="0" fontId="10" fillId="0" borderId="27" xfId="0" applyFont="1" applyBorder="1"/>
    <xf numFmtId="0" fontId="4" fillId="0" borderId="16" xfId="0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10" fillId="0" borderId="24" xfId="0" applyFont="1" applyBorder="1"/>
    <xf numFmtId="2" fontId="5" fillId="0" borderId="9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64" fontId="2" fillId="2" borderId="1" xfId="1" applyNumberFormat="1" applyAlignment="1">
      <alignment horizontal="center"/>
    </xf>
    <xf numFmtId="2" fontId="2" fillId="2" borderId="1" xfId="1" applyNumberFormat="1" applyAlignment="1">
      <alignment horizontal="center"/>
    </xf>
    <xf numFmtId="165" fontId="15" fillId="2" borderId="1" xfId="1" applyNumberFormat="1" applyFont="1" applyAlignment="1">
      <alignment horizontal="center"/>
    </xf>
    <xf numFmtId="164" fontId="15" fillId="2" borderId="1" xfId="1" applyNumberFormat="1" applyFont="1" applyAlignment="1">
      <alignment horizontal="center"/>
    </xf>
    <xf numFmtId="14" fontId="2" fillId="2" borderId="1" xfId="1" applyNumberFormat="1" applyAlignment="1">
      <alignment horizontal="center"/>
    </xf>
    <xf numFmtId="0" fontId="2" fillId="2" borderId="1" xfId="1" applyAlignment="1">
      <alignment horizontal="center"/>
    </xf>
    <xf numFmtId="165" fontId="2" fillId="2" borderId="1" xfId="1" applyNumberFormat="1" applyAlignment="1">
      <alignment horizontal="center"/>
    </xf>
    <xf numFmtId="20" fontId="2" fillId="2" borderId="1" xfId="1" applyNumberFormat="1" applyAlignment="1">
      <alignment horizontal="center"/>
    </xf>
    <xf numFmtId="20" fontId="2" fillId="2" borderId="1" xfId="1" applyNumberFormat="1" applyBorder="1" applyAlignment="1">
      <alignment horizontal="center"/>
    </xf>
    <xf numFmtId="164" fontId="2" fillId="2" borderId="1" xfId="1" applyNumberFormat="1" applyBorder="1" applyAlignment="1">
      <alignment horizontal="center"/>
    </xf>
    <xf numFmtId="2" fontId="2" fillId="2" borderId="1" xfId="1" applyNumberFormat="1" applyBorder="1" applyAlignment="1">
      <alignment horizontal="center"/>
    </xf>
    <xf numFmtId="165" fontId="2" fillId="2" borderId="1" xfId="1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16" fillId="2" borderId="1" xfId="1" quotePrefix="1" applyNumberFormat="1" applyFont="1" applyAlignment="1">
      <alignment horizontal="center"/>
    </xf>
    <xf numFmtId="164" fontId="16" fillId="2" borderId="1" xfId="1" applyNumberFormat="1" applyFont="1" applyAlignment="1">
      <alignment horizontal="center"/>
    </xf>
    <xf numFmtId="165" fontId="16" fillId="2" borderId="1" xfId="1" applyNumberFormat="1" applyFont="1" applyAlignment="1">
      <alignment horizontal="center"/>
    </xf>
    <xf numFmtId="164" fontId="4" fillId="2" borderId="1" xfId="1" applyNumberFormat="1" applyFont="1" applyAlignment="1">
      <alignment horizontal="left"/>
    </xf>
    <xf numFmtId="20" fontId="4" fillId="2" borderId="1" xfId="1" applyNumberFormat="1" applyFont="1" applyAlignment="1">
      <alignment horizontal="center"/>
    </xf>
    <xf numFmtId="0" fontId="4" fillId="2" borderId="1" xfId="1" applyFont="1" applyAlignment="1"/>
    <xf numFmtId="164" fontId="4" fillId="2" borderId="1" xfId="1" quotePrefix="1" applyNumberFormat="1" applyFont="1" applyBorder="1" applyAlignment="1">
      <alignment horizontal="center"/>
    </xf>
    <xf numFmtId="164" fontId="4" fillId="2" borderId="1" xfId="1" applyNumberFormat="1" applyFont="1" applyBorder="1" applyAlignment="1">
      <alignment horizontal="center"/>
    </xf>
    <xf numFmtId="0" fontId="4" fillId="0" borderId="0" xfId="0" applyFont="1" applyBorder="1"/>
    <xf numFmtId="2" fontId="5" fillId="0" borderId="0" xfId="0" applyNumberFormat="1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7" fillId="0" borderId="0" xfId="0" applyFont="1" applyFill="1"/>
    <xf numFmtId="0" fontId="8" fillId="3" borderId="28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6" borderId="30" xfId="0" applyFont="1" applyFill="1" applyBorder="1" applyAlignment="1">
      <alignment horizontal="center" wrapText="1"/>
    </xf>
    <xf numFmtId="164" fontId="8" fillId="3" borderId="30" xfId="0" applyNumberFormat="1" applyFont="1" applyFill="1" applyBorder="1" applyAlignment="1">
      <alignment horizontal="center" wrapText="1"/>
    </xf>
    <xf numFmtId="0" fontId="8" fillId="3" borderId="30" xfId="0" applyNumberFormat="1" applyFont="1" applyFill="1" applyBorder="1" applyAlignment="1">
      <alignment horizontal="center" wrapText="1"/>
    </xf>
    <xf numFmtId="2" fontId="8" fillId="6" borderId="30" xfId="0" applyNumberFormat="1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164" fontId="8" fillId="6" borderId="30" xfId="0" applyNumberFormat="1" applyFont="1" applyFill="1" applyBorder="1" applyAlignment="1">
      <alignment horizontal="center" wrapText="1"/>
    </xf>
    <xf numFmtId="1" fontId="8" fillId="3" borderId="30" xfId="0" applyNumberFormat="1" applyFont="1" applyFill="1" applyBorder="1" applyAlignment="1">
      <alignment horizontal="center" wrapText="1"/>
    </xf>
    <xf numFmtId="2" fontId="8" fillId="3" borderId="30" xfId="0" applyNumberFormat="1" applyFont="1" applyFill="1" applyBorder="1" applyAlignment="1">
      <alignment horizontal="center" wrapText="1"/>
    </xf>
    <xf numFmtId="0" fontId="8" fillId="6" borderId="31" xfId="0" applyFont="1" applyFill="1" applyBorder="1" applyAlignment="1">
      <alignment horizontal="left" vertical="center" wrapText="1"/>
    </xf>
    <xf numFmtId="0" fontId="9" fillId="0" borderId="14" xfId="0" applyFont="1" applyBorder="1"/>
    <xf numFmtId="0" fontId="4" fillId="4" borderId="3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4" fillId="0" borderId="2" xfId="0" applyFont="1" applyFill="1" applyBorder="1" applyAlignment="1">
      <alignment horizontal="left" wrapText="1"/>
    </xf>
    <xf numFmtId="1" fontId="4" fillId="0" borderId="2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/>
    </xf>
    <xf numFmtId="0" fontId="3" fillId="0" borderId="32" xfId="0" applyFont="1" applyBorder="1" applyAlignment="1"/>
    <xf numFmtId="0" fontId="4" fillId="0" borderId="0" xfId="0" applyFont="1" applyFill="1"/>
    <xf numFmtId="0" fontId="4" fillId="0" borderId="2" xfId="0" applyFont="1" applyFill="1" applyBorder="1"/>
    <xf numFmtId="0" fontId="8" fillId="3" borderId="31" xfId="0" applyFont="1" applyFill="1" applyBorder="1" applyAlignment="1">
      <alignment horizontal="center" vertical="center" wrapText="1"/>
    </xf>
    <xf numFmtId="20" fontId="4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164" fontId="4" fillId="0" borderId="14" xfId="0" applyNumberFormat="1" applyFont="1" applyFill="1" applyBorder="1" applyAlignment="1">
      <alignment horizontal="left"/>
    </xf>
    <xf numFmtId="1" fontId="4" fillId="0" borderId="14" xfId="2" applyNumberFormat="1" applyFont="1" applyFill="1" applyBorder="1" applyAlignment="1">
      <alignment horizontal="left"/>
    </xf>
    <xf numFmtId="0" fontId="16" fillId="0" borderId="20" xfId="0" applyFont="1" applyBorder="1" applyAlignment="1"/>
    <xf numFmtId="0" fontId="16" fillId="0" borderId="21" xfId="0" applyFont="1" applyBorder="1" applyAlignment="1"/>
    <xf numFmtId="0" fontId="3" fillId="0" borderId="17" xfId="0" applyFont="1" applyBorder="1" applyAlignment="1">
      <alignment horizontal="center"/>
    </xf>
  </cellXfs>
  <cellStyles count="13">
    <cellStyle name="Check Cell" xfId="1" builtinId="23"/>
    <cellStyle name="Comma0" xfId="4"/>
    <cellStyle name="Currency0" xfId="5"/>
    <cellStyle name="Date" xfId="6"/>
    <cellStyle name="Fixed" xfId="7"/>
    <cellStyle name="Heading 1 2" xfId="8"/>
    <cellStyle name="Heading 2 2" xfId="9"/>
    <cellStyle name="Normal" xfId="0" builtinId="0"/>
    <cellStyle name="Normal 2" xfId="2"/>
    <cellStyle name="Normal 3" xfId="3"/>
    <cellStyle name="Normal 4" xfId="10"/>
    <cellStyle name="Normal 5" xfId="11"/>
    <cellStyle name="Tot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Folders/Monitoring/Active%20Monitoring%20Projects/Monitoring/TMDL/Current/TMDL%20Data%20Folder/2015-2017/2015-2017%20Stormdrain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D Calculations Template"/>
      <sheetName val="Storm Drain Data Template"/>
      <sheetName val="Dry Run BOD Calculations "/>
      <sheetName val="Dry Run"/>
      <sheetName val="First Flush &quot;wet flow&quot;"/>
      <sheetName val="First Flush_BOD"/>
      <sheetName val="2nd Wet flow"/>
      <sheetName val="2nd BOD"/>
      <sheetName val="Dry Run2"/>
      <sheetName val="Dry Run2 BOD"/>
      <sheetName val="First Flush"/>
      <sheetName val="First Flush_BODfall"/>
      <sheetName val="2nd Wet"/>
      <sheetName val="2nd BOD_"/>
      <sheetName val="Dry run 3"/>
      <sheetName val="Dry run B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H3"/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2" sqref="A2"/>
    </sheetView>
  </sheetViews>
  <sheetFormatPr defaultRowHeight="15" x14ac:dyDescent="0.25"/>
  <cols>
    <col min="1" max="1" width="52.140625" bestFit="1" customWidth="1"/>
    <col min="2" max="2" width="9.5703125" bestFit="1" customWidth="1"/>
    <col min="3" max="3" width="11.42578125" bestFit="1" customWidth="1"/>
    <col min="4" max="4" width="7.7109375" bestFit="1" customWidth="1"/>
    <col min="5" max="5" width="9.140625" bestFit="1" customWidth="1"/>
    <col min="6" max="6" width="7.42578125" bestFit="1" customWidth="1"/>
    <col min="7" max="7" width="8" bestFit="1" customWidth="1"/>
    <col min="8" max="8" width="9.7109375" bestFit="1" customWidth="1"/>
    <col min="9" max="9" width="4.5703125" bestFit="1" customWidth="1"/>
    <col min="10" max="10" width="6.5703125" bestFit="1" customWidth="1"/>
    <col min="11" max="11" width="9.85546875" bestFit="1" customWidth="1"/>
    <col min="12" max="12" width="8.28515625" customWidth="1"/>
    <col min="13" max="13" width="7.7109375" bestFit="1" customWidth="1"/>
    <col min="14" max="14" width="8.5703125" bestFit="1" customWidth="1"/>
    <col min="15" max="15" width="172.85546875" bestFit="1" customWidth="1"/>
  </cols>
  <sheetData>
    <row r="1" spans="1:17" ht="30.75" thickBot="1" x14ac:dyDescent="0.45">
      <c r="B1" s="183" t="s">
        <v>158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82"/>
      <c r="Q1" s="1"/>
    </row>
    <row r="2" spans="1:17" ht="64.5" thickTop="1" thickBot="1" x14ac:dyDescent="0.3">
      <c r="A2" s="162" t="s">
        <v>0</v>
      </c>
      <c r="B2" s="163" t="s">
        <v>1</v>
      </c>
      <c r="C2" s="163" t="s">
        <v>2</v>
      </c>
      <c r="D2" s="163" t="s">
        <v>66</v>
      </c>
      <c r="E2" s="163" t="s">
        <v>3</v>
      </c>
      <c r="F2" s="164" t="s">
        <v>4</v>
      </c>
      <c r="G2" s="165" t="s">
        <v>67</v>
      </c>
      <c r="H2" s="165" t="s">
        <v>68</v>
      </c>
      <c r="I2" s="166" t="s">
        <v>5</v>
      </c>
      <c r="J2" s="167" t="s">
        <v>6</v>
      </c>
      <c r="K2" s="168" t="s">
        <v>7</v>
      </c>
      <c r="L2" s="169" t="s">
        <v>69</v>
      </c>
      <c r="M2" s="170" t="s">
        <v>8</v>
      </c>
      <c r="N2" s="171" t="s">
        <v>9</v>
      </c>
      <c r="O2" s="172" t="s">
        <v>10</v>
      </c>
      <c r="P2" s="1"/>
    </row>
    <row r="3" spans="1:17" ht="16.5" customHeight="1" thickTop="1" x14ac:dyDescent="0.25">
      <c r="A3" s="173" t="s">
        <v>134</v>
      </c>
      <c r="B3" s="8" t="s">
        <v>11</v>
      </c>
      <c r="C3" s="174" t="s">
        <v>135</v>
      </c>
      <c r="D3" s="8" t="s">
        <v>12</v>
      </c>
      <c r="E3" s="9">
        <v>41514</v>
      </c>
      <c r="F3" s="71">
        <v>0.36527777777777781</v>
      </c>
      <c r="G3" s="10">
        <v>17.3</v>
      </c>
      <c r="H3" s="10">
        <f t="shared" ref="H3:H19" si="0">(9/5)*G3+32</f>
        <v>63.14</v>
      </c>
      <c r="I3" s="11">
        <v>7.74</v>
      </c>
      <c r="J3" s="11">
        <v>3.07</v>
      </c>
      <c r="K3" s="12">
        <v>183.5</v>
      </c>
      <c r="L3" s="10">
        <v>0.8</v>
      </c>
      <c r="M3" s="10">
        <v>686.7</v>
      </c>
      <c r="N3" s="65">
        <v>0.13700000000000001</v>
      </c>
      <c r="O3" s="175"/>
      <c r="P3" s="89"/>
    </row>
    <row r="4" spans="1:17" ht="16.5" customHeight="1" x14ac:dyDescent="0.25">
      <c r="A4" s="173" t="s">
        <v>136</v>
      </c>
      <c r="B4" s="8" t="s">
        <v>13</v>
      </c>
      <c r="C4" s="174" t="s">
        <v>135</v>
      </c>
      <c r="D4" s="8" t="s">
        <v>12</v>
      </c>
      <c r="E4" s="9">
        <v>41514</v>
      </c>
      <c r="F4" s="71">
        <v>0.39097222222222222</v>
      </c>
      <c r="G4" s="10">
        <v>17.600000000000001</v>
      </c>
      <c r="H4" s="10">
        <f t="shared" si="0"/>
        <v>63.680000000000007</v>
      </c>
      <c r="I4" s="11">
        <v>7.75</v>
      </c>
      <c r="J4" s="11">
        <v>2.57</v>
      </c>
      <c r="K4" s="12">
        <v>197.9</v>
      </c>
      <c r="L4" s="13">
        <v>2.7</v>
      </c>
      <c r="M4" s="15">
        <v>727</v>
      </c>
      <c r="N4" s="65">
        <v>0.40899999999999997</v>
      </c>
      <c r="O4" s="176"/>
      <c r="P4" s="89"/>
    </row>
    <row r="5" spans="1:17" ht="16.5" customHeight="1" x14ac:dyDescent="0.25">
      <c r="A5" s="173" t="s">
        <v>137</v>
      </c>
      <c r="B5" s="78" t="s">
        <v>14</v>
      </c>
      <c r="C5" s="174" t="s">
        <v>135</v>
      </c>
      <c r="D5" s="78" t="s">
        <v>12</v>
      </c>
      <c r="E5" s="9">
        <v>41514</v>
      </c>
      <c r="F5" s="71">
        <v>0.4201388888888889</v>
      </c>
      <c r="G5" s="10">
        <v>17.100000000000001</v>
      </c>
      <c r="H5" s="10">
        <f>(9/5)*G5+32</f>
        <v>62.78</v>
      </c>
      <c r="I5" s="11">
        <v>7.7</v>
      </c>
      <c r="J5" s="11">
        <v>3.05</v>
      </c>
      <c r="K5" s="12">
        <v>134.80000000000001</v>
      </c>
      <c r="L5" s="13">
        <v>13.2</v>
      </c>
      <c r="M5" s="10">
        <v>238.2</v>
      </c>
      <c r="N5" s="65">
        <v>0.14699999999999999</v>
      </c>
      <c r="O5" s="176"/>
      <c r="P5" s="89"/>
    </row>
    <row r="6" spans="1:17" ht="16.5" customHeight="1" x14ac:dyDescent="0.25">
      <c r="A6" s="177" t="s">
        <v>138</v>
      </c>
      <c r="B6" s="8" t="s">
        <v>16</v>
      </c>
      <c r="C6" s="174" t="s">
        <v>135</v>
      </c>
      <c r="D6" s="8" t="s">
        <v>17</v>
      </c>
      <c r="E6" s="9">
        <v>41514</v>
      </c>
      <c r="F6" s="71">
        <v>0.34375</v>
      </c>
      <c r="G6" s="10">
        <v>15.8</v>
      </c>
      <c r="H6" s="10">
        <f t="shared" si="0"/>
        <v>60.44</v>
      </c>
      <c r="I6" s="11">
        <v>7.82</v>
      </c>
      <c r="J6" s="11">
        <v>3.19</v>
      </c>
      <c r="K6" s="12">
        <v>272.8</v>
      </c>
      <c r="L6" s="13">
        <v>3.1</v>
      </c>
      <c r="M6" s="10">
        <v>547.5</v>
      </c>
      <c r="N6" s="65">
        <v>0.113</v>
      </c>
      <c r="O6" s="176"/>
      <c r="P6" s="89"/>
    </row>
    <row r="7" spans="1:17" ht="16.5" customHeight="1" x14ac:dyDescent="0.25">
      <c r="A7" s="177" t="s">
        <v>139</v>
      </c>
      <c r="B7" s="8" t="s">
        <v>18</v>
      </c>
      <c r="C7" s="174" t="s">
        <v>135</v>
      </c>
      <c r="D7" s="8" t="s">
        <v>17</v>
      </c>
      <c r="E7" s="9">
        <v>41514</v>
      </c>
      <c r="F7" s="71"/>
      <c r="G7" s="10"/>
      <c r="H7" s="10"/>
      <c r="I7" s="11"/>
      <c r="J7" s="11"/>
      <c r="K7" s="12"/>
      <c r="L7" s="13"/>
      <c r="M7" s="10"/>
      <c r="N7" s="65"/>
      <c r="O7" s="178" t="s">
        <v>155</v>
      </c>
      <c r="P7" s="89"/>
    </row>
    <row r="8" spans="1:17" ht="16.5" customHeight="1" x14ac:dyDescent="0.25">
      <c r="A8" s="177" t="s">
        <v>77</v>
      </c>
      <c r="B8" s="8" t="s">
        <v>19</v>
      </c>
      <c r="C8" s="174" t="s">
        <v>135</v>
      </c>
      <c r="D8" s="8" t="s">
        <v>20</v>
      </c>
      <c r="E8" s="9">
        <v>41514</v>
      </c>
      <c r="F8" s="71">
        <v>0.45763888888888887</v>
      </c>
      <c r="G8" s="10">
        <v>18.2</v>
      </c>
      <c r="H8" s="10">
        <f t="shared" si="0"/>
        <v>64.759999999999991</v>
      </c>
      <c r="I8" s="11">
        <v>8.09</v>
      </c>
      <c r="J8" s="11">
        <v>2.35</v>
      </c>
      <c r="K8" s="12">
        <v>526</v>
      </c>
      <c r="L8" s="10">
        <v>10</v>
      </c>
      <c r="M8" s="10">
        <v>115.3</v>
      </c>
      <c r="N8" s="65">
        <v>0.314</v>
      </c>
      <c r="O8" s="175"/>
      <c r="P8" s="89"/>
    </row>
    <row r="9" spans="1:17" ht="16.5" customHeight="1" x14ac:dyDescent="0.25">
      <c r="A9" s="177" t="s">
        <v>140</v>
      </c>
      <c r="B9" s="8" t="s">
        <v>21</v>
      </c>
      <c r="C9" s="174" t="s">
        <v>135</v>
      </c>
      <c r="D9" s="8" t="s">
        <v>20</v>
      </c>
      <c r="E9" s="9">
        <v>41514</v>
      </c>
      <c r="F9" s="71"/>
      <c r="G9" s="10"/>
      <c r="H9" s="10"/>
      <c r="I9" s="11"/>
      <c r="J9" s="11"/>
      <c r="K9" s="12"/>
      <c r="L9" s="13"/>
      <c r="M9" s="10"/>
      <c r="N9" s="65"/>
      <c r="O9" s="176" t="s">
        <v>156</v>
      </c>
      <c r="P9" s="89"/>
    </row>
    <row r="10" spans="1:17" ht="16.5" customHeight="1" x14ac:dyDescent="0.25">
      <c r="A10" s="177" t="s">
        <v>141</v>
      </c>
      <c r="B10" s="8" t="s">
        <v>23</v>
      </c>
      <c r="C10" s="174" t="s">
        <v>135</v>
      </c>
      <c r="D10" s="8" t="s">
        <v>24</v>
      </c>
      <c r="E10" s="9">
        <v>41514</v>
      </c>
      <c r="F10" s="71">
        <v>0.47361111111111115</v>
      </c>
      <c r="G10" s="10">
        <v>14.6</v>
      </c>
      <c r="H10" s="10">
        <f t="shared" si="0"/>
        <v>58.28</v>
      </c>
      <c r="I10" s="11">
        <v>7.86</v>
      </c>
      <c r="J10" s="11">
        <v>3.61</v>
      </c>
      <c r="K10" s="12">
        <v>109</v>
      </c>
      <c r="L10" s="10">
        <v>4</v>
      </c>
      <c r="M10" s="15">
        <v>0</v>
      </c>
      <c r="N10" s="65">
        <v>0.13200000000000001</v>
      </c>
      <c r="O10" s="176"/>
      <c r="P10" s="89"/>
    </row>
    <row r="11" spans="1:17" ht="16.5" customHeight="1" x14ac:dyDescent="0.25">
      <c r="A11" s="177" t="s">
        <v>142</v>
      </c>
      <c r="B11" s="8" t="s">
        <v>25</v>
      </c>
      <c r="C11" s="174" t="s">
        <v>135</v>
      </c>
      <c r="D11" s="8" t="s">
        <v>24</v>
      </c>
      <c r="E11" s="9">
        <v>41514</v>
      </c>
      <c r="F11" s="71">
        <v>0.4861111111111111</v>
      </c>
      <c r="G11" s="10">
        <v>21.1</v>
      </c>
      <c r="H11" s="10">
        <f t="shared" si="0"/>
        <v>69.98</v>
      </c>
      <c r="I11" s="11">
        <v>8.0500000000000007</v>
      </c>
      <c r="J11" s="11">
        <v>1.1299999999999999</v>
      </c>
      <c r="K11" s="12">
        <v>337</v>
      </c>
      <c r="L11" s="13">
        <v>2.4</v>
      </c>
      <c r="M11" s="10" t="s">
        <v>62</v>
      </c>
      <c r="N11" s="65">
        <v>0.218</v>
      </c>
      <c r="O11" s="176"/>
      <c r="P11" s="89"/>
    </row>
    <row r="12" spans="1:17" ht="16.5" customHeight="1" x14ac:dyDescent="0.25">
      <c r="A12" s="177" t="s">
        <v>143</v>
      </c>
      <c r="B12" s="8" t="s">
        <v>27</v>
      </c>
      <c r="C12" s="174" t="s">
        <v>135</v>
      </c>
      <c r="D12" s="8" t="s">
        <v>24</v>
      </c>
      <c r="E12" s="9">
        <v>41514</v>
      </c>
      <c r="F12" s="71" t="s">
        <v>144</v>
      </c>
      <c r="G12" s="10">
        <v>19.600000000000001</v>
      </c>
      <c r="H12" s="10">
        <f t="shared" si="0"/>
        <v>67.28</v>
      </c>
      <c r="I12" s="11">
        <v>8.2200000000000006</v>
      </c>
      <c r="J12" s="11">
        <v>1.27</v>
      </c>
      <c r="K12" s="12">
        <v>467.5</v>
      </c>
      <c r="L12" s="13">
        <v>4.5999999999999996</v>
      </c>
      <c r="M12" s="10">
        <v>1299.7</v>
      </c>
      <c r="N12" s="65">
        <v>0.17499999999999999</v>
      </c>
      <c r="O12" s="176"/>
      <c r="P12" s="89"/>
    </row>
    <row r="13" spans="1:17" ht="16.5" customHeight="1" x14ac:dyDescent="0.25">
      <c r="A13" s="177" t="s">
        <v>145</v>
      </c>
      <c r="B13" s="8" t="s">
        <v>28</v>
      </c>
      <c r="C13" s="174" t="s">
        <v>135</v>
      </c>
      <c r="D13" s="8" t="s">
        <v>24</v>
      </c>
      <c r="E13" s="9">
        <v>41514</v>
      </c>
      <c r="F13" s="71"/>
      <c r="G13" s="10"/>
      <c r="H13" s="10"/>
      <c r="I13" s="11"/>
      <c r="J13" s="11"/>
      <c r="K13" s="12"/>
      <c r="L13" s="179"/>
      <c r="M13" s="12"/>
      <c r="N13" s="74"/>
      <c r="O13" s="180" t="s">
        <v>129</v>
      </c>
      <c r="P13" s="89"/>
    </row>
    <row r="14" spans="1:17" ht="16.5" customHeight="1" x14ac:dyDescent="0.25">
      <c r="A14" s="177" t="s">
        <v>146</v>
      </c>
      <c r="B14" s="8" t="s">
        <v>29</v>
      </c>
      <c r="C14" s="174" t="s">
        <v>135</v>
      </c>
      <c r="D14" s="8" t="s">
        <v>30</v>
      </c>
      <c r="E14" s="9">
        <v>41514</v>
      </c>
      <c r="F14" s="71"/>
      <c r="G14" s="10"/>
      <c r="H14" s="10"/>
      <c r="I14" s="11"/>
      <c r="J14" s="11"/>
      <c r="K14" s="12"/>
      <c r="L14" s="13"/>
      <c r="M14" s="10"/>
      <c r="N14" s="65"/>
      <c r="O14" s="176" t="s">
        <v>129</v>
      </c>
      <c r="P14" s="89"/>
    </row>
    <row r="15" spans="1:17" ht="16.5" customHeight="1" x14ac:dyDescent="0.25">
      <c r="A15" s="177" t="s">
        <v>147</v>
      </c>
      <c r="B15" s="8" t="s">
        <v>31</v>
      </c>
      <c r="C15" s="174" t="s">
        <v>135</v>
      </c>
      <c r="D15" s="8" t="s">
        <v>30</v>
      </c>
      <c r="E15" s="9">
        <v>41514</v>
      </c>
      <c r="F15" s="71"/>
      <c r="G15" s="10"/>
      <c r="H15" s="10"/>
      <c r="I15" s="11"/>
      <c r="J15" s="11"/>
      <c r="K15" s="12"/>
      <c r="L15" s="10"/>
      <c r="M15" s="10"/>
      <c r="N15" s="65"/>
      <c r="O15" s="175" t="s">
        <v>157</v>
      </c>
      <c r="P15" s="89"/>
    </row>
    <row r="16" spans="1:17" ht="16.5" customHeight="1" x14ac:dyDescent="0.25">
      <c r="A16" s="177" t="s">
        <v>148</v>
      </c>
      <c r="B16" s="8" t="s">
        <v>32</v>
      </c>
      <c r="C16" s="174" t="s">
        <v>135</v>
      </c>
      <c r="D16" s="8" t="s">
        <v>33</v>
      </c>
      <c r="E16" s="9">
        <v>41514</v>
      </c>
      <c r="F16" s="71">
        <v>0.59722222222222221</v>
      </c>
      <c r="G16" s="10">
        <v>19.899999999999999</v>
      </c>
      <c r="H16" s="10">
        <f t="shared" si="0"/>
        <v>67.819999999999993</v>
      </c>
      <c r="I16" s="11">
        <v>8.1300000000000008</v>
      </c>
      <c r="J16" s="11">
        <v>2.79</v>
      </c>
      <c r="K16" s="12">
        <v>399</v>
      </c>
      <c r="L16" s="13">
        <v>38.1</v>
      </c>
      <c r="M16" s="10">
        <v>1046.2</v>
      </c>
      <c r="N16" s="65">
        <v>0.14899999999999999</v>
      </c>
      <c r="O16" s="176"/>
      <c r="P16" s="89"/>
    </row>
    <row r="17" spans="1:16" ht="16.5" customHeight="1" x14ac:dyDescent="0.25">
      <c r="A17" s="177" t="s">
        <v>149</v>
      </c>
      <c r="B17" s="8" t="s">
        <v>34</v>
      </c>
      <c r="C17" s="181" t="s">
        <v>135</v>
      </c>
      <c r="D17" s="8" t="s">
        <v>33</v>
      </c>
      <c r="E17" s="9">
        <v>41514</v>
      </c>
      <c r="F17" s="71">
        <v>0.57291666666666663</v>
      </c>
      <c r="G17" s="182">
        <v>21.9</v>
      </c>
      <c r="H17" s="10">
        <f t="shared" si="0"/>
        <v>71.42</v>
      </c>
      <c r="I17" s="11">
        <v>8.2200000000000006</v>
      </c>
      <c r="J17" s="11">
        <v>2.6</v>
      </c>
      <c r="K17" s="12">
        <v>401</v>
      </c>
      <c r="L17" s="13">
        <v>11.8</v>
      </c>
      <c r="M17" s="10">
        <v>272.3</v>
      </c>
      <c r="N17" s="65">
        <v>0.113</v>
      </c>
      <c r="O17" s="176"/>
      <c r="P17" s="89"/>
    </row>
    <row r="18" spans="1:16" ht="16.5" customHeight="1" x14ac:dyDescent="0.25">
      <c r="A18" s="177" t="s">
        <v>150</v>
      </c>
      <c r="B18" s="8" t="s">
        <v>35</v>
      </c>
      <c r="C18" s="174" t="s">
        <v>135</v>
      </c>
      <c r="D18" s="8" t="s">
        <v>33</v>
      </c>
      <c r="E18" s="9">
        <v>41514</v>
      </c>
      <c r="F18" s="71"/>
      <c r="G18" s="10"/>
      <c r="H18" s="10"/>
      <c r="I18" s="11"/>
      <c r="J18" s="11"/>
      <c r="K18" s="12"/>
      <c r="L18" s="10"/>
      <c r="M18" s="10"/>
      <c r="N18" s="65"/>
      <c r="O18" s="176" t="s">
        <v>157</v>
      </c>
      <c r="P18" s="89"/>
    </row>
    <row r="19" spans="1:16" ht="16.5" customHeight="1" x14ac:dyDescent="0.25">
      <c r="A19" s="177" t="s">
        <v>151</v>
      </c>
      <c r="B19" s="13" t="s">
        <v>152</v>
      </c>
      <c r="C19" s="92" t="s">
        <v>135</v>
      </c>
      <c r="D19" s="13" t="s">
        <v>17</v>
      </c>
      <c r="E19" s="9">
        <v>41514</v>
      </c>
      <c r="F19" s="71">
        <v>0.34027777777777773</v>
      </c>
      <c r="G19" s="10">
        <v>15.8</v>
      </c>
      <c r="H19" s="10">
        <f t="shared" si="0"/>
        <v>60.44</v>
      </c>
      <c r="I19" s="11">
        <v>7.8</v>
      </c>
      <c r="J19" s="11">
        <v>3.12</v>
      </c>
      <c r="K19" s="12">
        <v>273.10000000000002</v>
      </c>
      <c r="L19" s="13">
        <v>3.1</v>
      </c>
      <c r="M19" s="10">
        <v>686.7</v>
      </c>
      <c r="N19" s="65">
        <v>0.113</v>
      </c>
      <c r="O19" s="176"/>
      <c r="P19" s="89"/>
    </row>
    <row r="20" spans="1:16" ht="15.75" x14ac:dyDescent="0.25">
      <c r="A20" s="154"/>
      <c r="B20" s="2"/>
      <c r="C20" s="1"/>
      <c r="D20" s="1"/>
      <c r="E20" s="1"/>
      <c r="F20" s="3"/>
      <c r="G20" s="1"/>
      <c r="H20" s="1"/>
      <c r="I20" s="3"/>
      <c r="J20" s="155"/>
      <c r="K20" s="3"/>
      <c r="L20" s="6"/>
      <c r="M20" s="156"/>
      <c r="N20" s="2"/>
      <c r="O20" s="157"/>
      <c r="P20" s="1"/>
    </row>
    <row r="21" spans="1:16" ht="18" x14ac:dyDescent="0.25">
      <c r="A21" s="5" t="s">
        <v>153</v>
      </c>
      <c r="B21" s="2"/>
      <c r="C21" s="1"/>
      <c r="D21" s="1"/>
      <c r="E21" s="1"/>
      <c r="F21" s="3"/>
      <c r="G21" s="158"/>
      <c r="H21" s="1"/>
      <c r="I21" s="1"/>
      <c r="J21" s="155"/>
      <c r="K21" s="1"/>
      <c r="L21" s="6"/>
      <c r="M21" s="159"/>
      <c r="N21" s="2"/>
      <c r="O21" s="157"/>
      <c r="P21" s="1"/>
    </row>
    <row r="22" spans="1:16" ht="18" x14ac:dyDescent="0.25">
      <c r="A22" s="5" t="s">
        <v>39</v>
      </c>
      <c r="B22" s="2"/>
      <c r="C22" s="1"/>
      <c r="D22" s="1"/>
      <c r="E22" s="1"/>
      <c r="F22" s="3"/>
      <c r="G22" s="1"/>
      <c r="H22" s="1"/>
      <c r="I22" s="1"/>
      <c r="J22" s="155"/>
      <c r="K22" s="1"/>
      <c r="L22" s="6"/>
      <c r="M22" s="160"/>
      <c r="N22" s="2"/>
      <c r="O22" s="157"/>
      <c r="P22" s="1"/>
    </row>
    <row r="23" spans="1:16" ht="18" x14ac:dyDescent="0.25">
      <c r="A23" s="5" t="s">
        <v>40</v>
      </c>
      <c r="B23" s="1"/>
      <c r="C23" s="1"/>
      <c r="D23" s="1"/>
      <c r="E23" s="1"/>
      <c r="F23" s="3"/>
      <c r="G23" s="1"/>
      <c r="H23" s="1"/>
      <c r="I23" s="1"/>
      <c r="J23" s="155"/>
      <c r="K23" s="1"/>
      <c r="L23" s="3"/>
      <c r="M23" s="160"/>
      <c r="N23" s="1"/>
      <c r="O23" s="157"/>
      <c r="P23" s="1"/>
    </row>
    <row r="24" spans="1:16" ht="18" x14ac:dyDescent="0.25">
      <c r="A24" s="5" t="s">
        <v>41</v>
      </c>
      <c r="B24" s="1"/>
      <c r="C24" s="1"/>
      <c r="D24" s="1"/>
      <c r="E24" s="1"/>
      <c r="F24" s="3"/>
      <c r="G24" s="1"/>
      <c r="H24" s="1"/>
      <c r="I24" s="1"/>
      <c r="J24" s="155"/>
      <c r="K24" s="1"/>
      <c r="L24" s="3"/>
      <c r="M24" s="160"/>
      <c r="N24" s="1"/>
      <c r="O24" s="157"/>
      <c r="P24" s="1"/>
    </row>
    <row r="25" spans="1:16" x14ac:dyDescent="0.25">
      <c r="A25" s="1" t="s">
        <v>154</v>
      </c>
      <c r="B25" s="1"/>
      <c r="C25" s="1"/>
      <c r="D25" s="1"/>
      <c r="E25" s="1"/>
      <c r="F25" s="3"/>
      <c r="G25" s="1"/>
      <c r="H25" s="1"/>
      <c r="I25" s="1"/>
      <c r="J25" s="155"/>
      <c r="K25" s="1"/>
      <c r="L25" s="3"/>
      <c r="M25" s="160"/>
      <c r="N25" s="1"/>
      <c r="O25" s="157"/>
      <c r="P25" s="1"/>
    </row>
    <row r="26" spans="1:16" ht="18" x14ac:dyDescent="0.25">
      <c r="A26" s="161"/>
      <c r="B26" s="3"/>
      <c r="C26" s="3"/>
      <c r="D26" s="3"/>
      <c r="E26" s="3"/>
      <c r="F26" s="3"/>
      <c r="G26" s="3"/>
      <c r="H26" s="3"/>
      <c r="I26" s="3"/>
      <c r="J26" s="155"/>
      <c r="K26" s="1"/>
      <c r="L26" s="3"/>
      <c r="M26" s="160"/>
      <c r="N26" s="1"/>
      <c r="O26" s="157"/>
      <c r="P26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11.42578125" bestFit="1" customWidth="1"/>
    <col min="4" max="4" width="8.7109375" bestFit="1" customWidth="1"/>
    <col min="5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17.5703125" bestFit="1" customWidth="1"/>
  </cols>
  <sheetData>
    <row r="1" spans="1:15" ht="30.75" thickBot="1" x14ac:dyDescent="0.45">
      <c r="A1" s="109"/>
      <c r="B1" s="80" t="s">
        <v>109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</row>
    <row r="2" spans="1:15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</row>
    <row r="3" spans="1:15" ht="16.5" thickBot="1" x14ac:dyDescent="0.3">
      <c r="A3" s="31" t="s">
        <v>70</v>
      </c>
      <c r="B3" s="13" t="s">
        <v>11</v>
      </c>
      <c r="C3" s="8" t="s">
        <v>135</v>
      </c>
      <c r="D3" s="8" t="s">
        <v>12</v>
      </c>
      <c r="E3" s="9">
        <v>42620</v>
      </c>
      <c r="F3" s="71">
        <v>0.49861111111111112</v>
      </c>
      <c r="G3" s="10">
        <v>13.5</v>
      </c>
      <c r="H3" s="10">
        <f>(G3*1.8)+32</f>
        <v>56.3</v>
      </c>
      <c r="I3" s="11">
        <v>7.43</v>
      </c>
      <c r="J3" s="11">
        <v>0.42</v>
      </c>
      <c r="K3" s="12">
        <v>322</v>
      </c>
      <c r="L3" s="11">
        <v>17.7</v>
      </c>
      <c r="M3" s="15">
        <v>2</v>
      </c>
      <c r="N3" s="65">
        <v>0.66100000000000003</v>
      </c>
      <c r="O3" s="23"/>
    </row>
    <row r="4" spans="1:15" ht="17.25" thickTop="1" thickBot="1" x14ac:dyDescent="0.3">
      <c r="A4" s="22" t="s">
        <v>71</v>
      </c>
      <c r="B4" s="13" t="s">
        <v>13</v>
      </c>
      <c r="C4" s="8" t="s">
        <v>135</v>
      </c>
      <c r="D4" s="8" t="s">
        <v>12</v>
      </c>
      <c r="E4" s="9">
        <v>42620</v>
      </c>
      <c r="F4" s="71">
        <v>0.49305555555555558</v>
      </c>
      <c r="G4" s="131"/>
      <c r="H4" s="131"/>
      <c r="I4" s="132"/>
      <c r="J4" s="132"/>
      <c r="K4" s="131"/>
      <c r="L4" s="132"/>
      <c r="M4" s="146"/>
      <c r="N4" s="133"/>
      <c r="O4" s="23" t="s">
        <v>64</v>
      </c>
    </row>
    <row r="5" spans="1:15" ht="16.5" thickTop="1" x14ac:dyDescent="0.25">
      <c r="A5" s="22" t="s">
        <v>92</v>
      </c>
      <c r="B5" s="14" t="s">
        <v>14</v>
      </c>
      <c r="C5" s="8" t="s">
        <v>135</v>
      </c>
      <c r="D5" s="8" t="s">
        <v>12</v>
      </c>
      <c r="E5" s="9">
        <v>42620</v>
      </c>
      <c r="F5" s="71">
        <v>0.46666666666666662</v>
      </c>
      <c r="G5" s="10">
        <v>14.8</v>
      </c>
      <c r="H5" s="10">
        <f t="shared" ref="H5:H19" si="0">(G5*1.8)+32</f>
        <v>58.64</v>
      </c>
      <c r="I5" s="11">
        <v>7.78</v>
      </c>
      <c r="J5" s="11">
        <v>4.17</v>
      </c>
      <c r="K5" s="12">
        <v>116.9</v>
      </c>
      <c r="L5" s="11">
        <v>2.1</v>
      </c>
      <c r="M5" s="10" t="s">
        <v>62</v>
      </c>
      <c r="N5" s="65">
        <v>0.11799999999999999</v>
      </c>
      <c r="O5" s="24"/>
    </row>
    <row r="6" spans="1:15" ht="17.25" thickBot="1" x14ac:dyDescent="0.35">
      <c r="A6" s="25" t="s">
        <v>15</v>
      </c>
      <c r="B6" s="13" t="s">
        <v>16</v>
      </c>
      <c r="C6" s="8" t="s">
        <v>135</v>
      </c>
      <c r="D6" s="8" t="s">
        <v>17</v>
      </c>
      <c r="E6" s="9">
        <v>42620</v>
      </c>
      <c r="F6" s="71">
        <v>0.44791666666666669</v>
      </c>
      <c r="G6" s="10">
        <v>17.3</v>
      </c>
      <c r="H6" s="10">
        <f t="shared" si="0"/>
        <v>63.14</v>
      </c>
      <c r="I6" s="11">
        <v>8.2200000000000006</v>
      </c>
      <c r="J6" s="11">
        <v>3.56</v>
      </c>
      <c r="K6" s="12">
        <v>454</v>
      </c>
      <c r="L6" s="11">
        <v>2.2999999999999998</v>
      </c>
      <c r="M6" s="10">
        <v>17.3</v>
      </c>
      <c r="N6" s="65">
        <v>0.216</v>
      </c>
      <c r="O6" s="23"/>
    </row>
    <row r="7" spans="1:15" ht="18" thickTop="1" thickBot="1" x14ac:dyDescent="0.35">
      <c r="A7" s="25" t="s">
        <v>76</v>
      </c>
      <c r="B7" s="13" t="s">
        <v>18</v>
      </c>
      <c r="C7" s="8" t="s">
        <v>135</v>
      </c>
      <c r="D7" s="8" t="s">
        <v>17</v>
      </c>
      <c r="E7" s="9">
        <v>42620</v>
      </c>
      <c r="F7" s="71">
        <v>0.45694444444444443</v>
      </c>
      <c r="G7" s="131"/>
      <c r="H7" s="131"/>
      <c r="I7" s="132"/>
      <c r="J7" s="132"/>
      <c r="K7" s="131"/>
      <c r="L7" s="132"/>
      <c r="M7" s="147"/>
      <c r="N7" s="133"/>
      <c r="O7" s="23" t="s">
        <v>129</v>
      </c>
    </row>
    <row r="8" spans="1:15" ht="18" thickTop="1" thickBot="1" x14ac:dyDescent="0.35">
      <c r="A8" s="25" t="s">
        <v>77</v>
      </c>
      <c r="B8" s="13" t="s">
        <v>19</v>
      </c>
      <c r="C8" s="8" t="s">
        <v>135</v>
      </c>
      <c r="D8" s="8" t="s">
        <v>20</v>
      </c>
      <c r="E8" s="9">
        <v>42620</v>
      </c>
      <c r="F8" s="71"/>
      <c r="G8" s="131"/>
      <c r="H8" s="131"/>
      <c r="I8" s="132"/>
      <c r="J8" s="132"/>
      <c r="K8" s="131"/>
      <c r="L8" s="132"/>
      <c r="M8" s="147"/>
      <c r="N8" s="133"/>
      <c r="O8" s="24" t="s">
        <v>64</v>
      </c>
    </row>
    <row r="9" spans="1:15" ht="17.25" thickTop="1" x14ac:dyDescent="0.3">
      <c r="A9" s="25" t="s">
        <v>78</v>
      </c>
      <c r="B9" s="13" t="s">
        <v>21</v>
      </c>
      <c r="C9" s="8" t="s">
        <v>135</v>
      </c>
      <c r="D9" s="8" t="s">
        <v>20</v>
      </c>
      <c r="E9" s="9">
        <v>42620</v>
      </c>
      <c r="F9" s="71">
        <v>0.43124999999999997</v>
      </c>
      <c r="G9" s="10">
        <v>16.2</v>
      </c>
      <c r="H9" s="10">
        <f t="shared" si="0"/>
        <v>61.16</v>
      </c>
      <c r="I9" s="11">
        <v>8.0500000000000007</v>
      </c>
      <c r="J9" s="11">
        <v>3.53</v>
      </c>
      <c r="K9" s="12">
        <v>535</v>
      </c>
      <c r="L9" s="11">
        <v>7.6</v>
      </c>
      <c r="M9" s="10">
        <v>209.8</v>
      </c>
      <c r="N9" s="65">
        <v>0.59399999999999997</v>
      </c>
      <c r="O9" s="23"/>
    </row>
    <row r="10" spans="1:15" ht="16.5" x14ac:dyDescent="0.3">
      <c r="A10" s="25" t="s">
        <v>22</v>
      </c>
      <c r="B10" s="13" t="s">
        <v>23</v>
      </c>
      <c r="C10" s="8" t="s">
        <v>135</v>
      </c>
      <c r="D10" s="13" t="s">
        <v>24</v>
      </c>
      <c r="E10" s="9">
        <v>42620</v>
      </c>
      <c r="F10" s="71">
        <v>0.41666666666666669</v>
      </c>
      <c r="G10" s="10">
        <v>16.399999999999999</v>
      </c>
      <c r="H10" s="10">
        <f t="shared" si="0"/>
        <v>61.519999999999996</v>
      </c>
      <c r="I10" s="11">
        <v>7.93</v>
      </c>
      <c r="J10" s="11">
        <v>4.25</v>
      </c>
      <c r="K10" s="12">
        <v>207.4</v>
      </c>
      <c r="L10" s="11">
        <v>12.4</v>
      </c>
      <c r="M10" s="15">
        <v>1413.6</v>
      </c>
      <c r="N10" s="65">
        <v>9.6000000000000002E-2</v>
      </c>
      <c r="O10" s="23"/>
    </row>
    <row r="11" spans="1:15" ht="16.5" x14ac:dyDescent="0.3">
      <c r="A11" s="25" t="s">
        <v>80</v>
      </c>
      <c r="B11" s="13" t="s">
        <v>25</v>
      </c>
      <c r="C11" s="8" t="s">
        <v>135</v>
      </c>
      <c r="D11" s="8" t="s">
        <v>24</v>
      </c>
      <c r="E11" s="9">
        <v>42620</v>
      </c>
      <c r="F11" s="71">
        <v>0.52361111111111114</v>
      </c>
      <c r="G11" s="10">
        <v>20.6</v>
      </c>
      <c r="H11" s="10">
        <f t="shared" si="0"/>
        <v>69.080000000000013</v>
      </c>
      <c r="I11" s="11">
        <v>7.83</v>
      </c>
      <c r="J11" s="11">
        <v>2</v>
      </c>
      <c r="K11" s="12">
        <v>404.9</v>
      </c>
      <c r="L11" s="11">
        <v>2.6</v>
      </c>
      <c r="M11" s="10" t="s">
        <v>62</v>
      </c>
      <c r="N11" s="65">
        <v>0.33800000000000002</v>
      </c>
      <c r="O11" s="23"/>
    </row>
    <row r="12" spans="1:15" ht="17.25" thickBot="1" x14ac:dyDescent="0.35">
      <c r="A12" s="25" t="s">
        <v>26</v>
      </c>
      <c r="B12" s="13" t="s">
        <v>27</v>
      </c>
      <c r="C12" s="8" t="s">
        <v>135</v>
      </c>
      <c r="D12" s="8" t="s">
        <v>24</v>
      </c>
      <c r="E12" s="9">
        <v>42620</v>
      </c>
      <c r="F12" s="71">
        <v>0.53263888888888888</v>
      </c>
      <c r="G12" s="10">
        <v>20.100000000000001</v>
      </c>
      <c r="H12" s="10">
        <f t="shared" si="0"/>
        <v>68.180000000000007</v>
      </c>
      <c r="I12" s="11">
        <v>7.92</v>
      </c>
      <c r="J12" s="11">
        <v>4.46</v>
      </c>
      <c r="K12" s="12">
        <v>434.5</v>
      </c>
      <c r="L12" s="11">
        <v>1.6</v>
      </c>
      <c r="M12" s="10" t="s">
        <v>62</v>
      </c>
      <c r="N12" s="65">
        <v>0.315</v>
      </c>
      <c r="O12" s="23"/>
    </row>
    <row r="13" spans="1:15" ht="18" thickTop="1" thickBot="1" x14ac:dyDescent="0.35">
      <c r="A13" s="25" t="s">
        <v>82</v>
      </c>
      <c r="B13" s="13" t="s">
        <v>28</v>
      </c>
      <c r="C13" s="8" t="s">
        <v>135</v>
      </c>
      <c r="D13" s="8" t="s">
        <v>24</v>
      </c>
      <c r="E13" s="9">
        <v>42620</v>
      </c>
      <c r="F13" s="110">
        <v>0.54513888888888895</v>
      </c>
      <c r="G13" s="131"/>
      <c r="H13" s="131"/>
      <c r="I13" s="132"/>
      <c r="J13" s="132"/>
      <c r="K13" s="131"/>
      <c r="L13" s="132"/>
      <c r="M13" s="147"/>
      <c r="N13" s="133"/>
      <c r="O13" s="29" t="s">
        <v>64</v>
      </c>
    </row>
    <row r="14" spans="1:15" ht="17.25" thickTop="1" x14ac:dyDescent="0.3">
      <c r="A14" s="25" t="s">
        <v>83</v>
      </c>
      <c r="B14" s="13" t="s">
        <v>29</v>
      </c>
      <c r="C14" s="8" t="s">
        <v>135</v>
      </c>
      <c r="D14" s="8" t="s">
        <v>30</v>
      </c>
      <c r="E14" s="9">
        <v>42620</v>
      </c>
      <c r="F14" s="71">
        <v>0.40277777777777773</v>
      </c>
      <c r="G14" s="10">
        <v>13.1</v>
      </c>
      <c r="H14" s="10">
        <f t="shared" si="0"/>
        <v>55.58</v>
      </c>
      <c r="I14" s="11">
        <v>7.67</v>
      </c>
      <c r="J14" s="11">
        <v>1.48</v>
      </c>
      <c r="K14" s="12">
        <v>306.39999999999998</v>
      </c>
      <c r="L14" s="11">
        <v>21.5</v>
      </c>
      <c r="M14" s="15">
        <v>119.8</v>
      </c>
      <c r="N14" s="65">
        <v>0.22600000000000001</v>
      </c>
      <c r="O14" s="23"/>
    </row>
    <row r="15" spans="1:15" ht="16.5" x14ac:dyDescent="0.3">
      <c r="A15" s="25" t="s">
        <v>85</v>
      </c>
      <c r="B15" s="13" t="s">
        <v>31</v>
      </c>
      <c r="C15" s="8" t="s">
        <v>135</v>
      </c>
      <c r="D15" s="8" t="s">
        <v>30</v>
      </c>
      <c r="E15" s="9">
        <v>42620</v>
      </c>
      <c r="F15" s="71">
        <v>0.3923611111111111</v>
      </c>
      <c r="G15" s="10">
        <v>19.899999999999999</v>
      </c>
      <c r="H15" s="10">
        <f t="shared" si="0"/>
        <v>67.819999999999993</v>
      </c>
      <c r="I15" s="11">
        <v>8.4700000000000006</v>
      </c>
      <c r="J15" s="11">
        <v>5</v>
      </c>
      <c r="K15" s="12">
        <v>368.8</v>
      </c>
      <c r="L15" s="11">
        <v>2.1</v>
      </c>
      <c r="M15" s="10">
        <v>178.5</v>
      </c>
      <c r="N15" s="65">
        <v>0.22</v>
      </c>
      <c r="O15" s="24"/>
    </row>
    <row r="16" spans="1:15" ht="16.5" x14ac:dyDescent="0.3">
      <c r="A16" s="25" t="s">
        <v>86</v>
      </c>
      <c r="B16" s="13" t="s">
        <v>32</v>
      </c>
      <c r="C16" s="8" t="s">
        <v>135</v>
      </c>
      <c r="D16" s="8" t="s">
        <v>33</v>
      </c>
      <c r="E16" s="9">
        <v>42620</v>
      </c>
      <c r="F16" s="71">
        <v>0.37152777777777773</v>
      </c>
      <c r="G16" s="10">
        <v>13.7</v>
      </c>
      <c r="H16" s="10">
        <f t="shared" si="0"/>
        <v>56.66</v>
      </c>
      <c r="I16" s="11">
        <v>8.19</v>
      </c>
      <c r="J16" s="11">
        <v>4.3899999999999997</v>
      </c>
      <c r="K16" s="12">
        <v>340.7</v>
      </c>
      <c r="L16" s="11">
        <v>31.9</v>
      </c>
      <c r="M16" s="10">
        <v>1732.9</v>
      </c>
      <c r="N16" s="65">
        <v>0.19400000000000001</v>
      </c>
      <c r="O16" s="23"/>
    </row>
    <row r="17" spans="1:15" ht="17.25" thickBot="1" x14ac:dyDescent="0.35">
      <c r="A17" s="25" t="s">
        <v>87</v>
      </c>
      <c r="B17" s="13" t="s">
        <v>34</v>
      </c>
      <c r="C17" s="8" t="s">
        <v>135</v>
      </c>
      <c r="D17" s="8" t="s">
        <v>33</v>
      </c>
      <c r="E17" s="9">
        <v>42620</v>
      </c>
      <c r="F17" s="71">
        <v>0.38055555555555554</v>
      </c>
      <c r="G17" s="10">
        <v>16.2</v>
      </c>
      <c r="H17" s="10">
        <f t="shared" si="0"/>
        <v>61.16</v>
      </c>
      <c r="I17" s="11">
        <v>7.68</v>
      </c>
      <c r="J17" s="11">
        <v>3.12</v>
      </c>
      <c r="K17" s="10">
        <v>357</v>
      </c>
      <c r="L17" s="11">
        <v>15.9</v>
      </c>
      <c r="M17" s="10">
        <v>78.900000000000006</v>
      </c>
      <c r="N17" s="65">
        <v>0.24</v>
      </c>
      <c r="O17" s="26"/>
    </row>
    <row r="18" spans="1:15" ht="18" thickTop="1" thickBot="1" x14ac:dyDescent="0.35">
      <c r="A18" s="25" t="s">
        <v>88</v>
      </c>
      <c r="B18" s="13" t="s">
        <v>35</v>
      </c>
      <c r="C18" s="8" t="s">
        <v>135</v>
      </c>
      <c r="D18" s="8" t="s">
        <v>33</v>
      </c>
      <c r="E18" s="9">
        <v>42620</v>
      </c>
      <c r="F18" s="71">
        <v>0.36527777777777781</v>
      </c>
      <c r="G18" s="131"/>
      <c r="H18" s="131"/>
      <c r="I18" s="132"/>
      <c r="J18" s="132"/>
      <c r="K18" s="131"/>
      <c r="L18" s="132"/>
      <c r="M18" s="147"/>
      <c r="N18" s="134"/>
      <c r="O18" s="23" t="s">
        <v>64</v>
      </c>
    </row>
    <row r="19" spans="1:15" ht="17.25" thickTop="1" x14ac:dyDescent="0.3">
      <c r="A19" s="25" t="s">
        <v>110</v>
      </c>
      <c r="B19" s="13" t="s">
        <v>36</v>
      </c>
      <c r="C19" s="8" t="s">
        <v>135</v>
      </c>
      <c r="D19" s="8" t="s">
        <v>24</v>
      </c>
      <c r="E19" s="9">
        <v>42620</v>
      </c>
      <c r="F19" s="71">
        <v>0.53472222222222221</v>
      </c>
      <c r="G19" s="10">
        <v>20.6</v>
      </c>
      <c r="H19" s="10">
        <f t="shared" si="0"/>
        <v>69.080000000000013</v>
      </c>
      <c r="I19" s="11">
        <v>7.96</v>
      </c>
      <c r="J19" s="11">
        <v>1.24</v>
      </c>
      <c r="K19" s="12">
        <v>439.6</v>
      </c>
      <c r="L19" s="11">
        <v>1.7</v>
      </c>
      <c r="M19" s="10" t="s">
        <v>62</v>
      </c>
      <c r="N19" s="65">
        <v>0.46700000000000003</v>
      </c>
      <c r="O19" s="23"/>
    </row>
    <row r="20" spans="1:15" ht="17.25" thickBot="1" x14ac:dyDescent="0.35">
      <c r="A20" s="30" t="s">
        <v>61</v>
      </c>
      <c r="B20" s="27" t="s">
        <v>38</v>
      </c>
      <c r="C20" s="33"/>
      <c r="D20" s="33"/>
      <c r="E20" s="33"/>
      <c r="F20" s="34"/>
      <c r="G20" s="33"/>
      <c r="H20" s="33"/>
      <c r="I20" s="35"/>
      <c r="J20" s="35"/>
      <c r="K20" s="36"/>
      <c r="L20" s="129"/>
      <c r="M20" s="37"/>
      <c r="N20" s="34"/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9.7109375" bestFit="1" customWidth="1"/>
    <col min="4" max="4" width="8.7109375" bestFit="1" customWidth="1"/>
    <col min="5" max="5" width="10.14062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13.140625" bestFit="1" customWidth="1"/>
  </cols>
  <sheetData>
    <row r="1" spans="1:15" ht="30.75" thickBot="1" x14ac:dyDescent="0.45">
      <c r="A1" s="109"/>
      <c r="B1" s="80" t="s">
        <v>109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</row>
    <row r="2" spans="1:15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</row>
    <row r="3" spans="1:15" ht="16.5" customHeight="1" x14ac:dyDescent="0.25">
      <c r="A3" s="31" t="s">
        <v>70</v>
      </c>
      <c r="B3" s="13" t="s">
        <v>11</v>
      </c>
      <c r="C3" s="40" t="s">
        <v>159</v>
      </c>
      <c r="D3" s="8" t="s">
        <v>12</v>
      </c>
      <c r="E3" s="9">
        <v>42657</v>
      </c>
      <c r="F3" s="40">
        <v>0.51250000000000007</v>
      </c>
      <c r="G3" s="10">
        <v>12.7</v>
      </c>
      <c r="H3" s="10">
        <f>(G3*1.8)+32</f>
        <v>54.86</v>
      </c>
      <c r="I3" s="11">
        <v>7.47</v>
      </c>
      <c r="J3" s="11">
        <v>2.0099999999999998</v>
      </c>
      <c r="K3" s="12">
        <v>289.5</v>
      </c>
      <c r="L3" s="11">
        <v>3</v>
      </c>
      <c r="M3" s="10">
        <v>365.4</v>
      </c>
      <c r="N3" s="65">
        <v>0.88900000000000001</v>
      </c>
      <c r="O3" s="23"/>
    </row>
    <row r="4" spans="1:15" ht="16.5" customHeight="1" x14ac:dyDescent="0.25">
      <c r="A4" s="22" t="s">
        <v>71</v>
      </c>
      <c r="B4" s="13" t="s">
        <v>13</v>
      </c>
      <c r="C4" s="40" t="s">
        <v>159</v>
      </c>
      <c r="D4" s="8" t="s">
        <v>12</v>
      </c>
      <c r="E4" s="9">
        <v>42657</v>
      </c>
      <c r="F4" s="41">
        <v>0.52708333333333335</v>
      </c>
      <c r="G4" s="10">
        <v>13.9</v>
      </c>
      <c r="H4" s="10">
        <f t="shared" ref="H4:H19" si="0">(G4*1.8)+32</f>
        <v>57.019999999999996</v>
      </c>
      <c r="I4" s="11">
        <v>7.34</v>
      </c>
      <c r="J4" s="11">
        <v>1.93</v>
      </c>
      <c r="K4" s="12">
        <v>174.5</v>
      </c>
      <c r="L4" s="11">
        <v>6.8</v>
      </c>
      <c r="M4" s="15" t="s">
        <v>62</v>
      </c>
      <c r="N4" s="65">
        <v>0.39600000000000002</v>
      </c>
      <c r="O4" s="23"/>
    </row>
    <row r="5" spans="1:15" ht="16.5" customHeight="1" x14ac:dyDescent="0.25">
      <c r="A5" s="22" t="s">
        <v>92</v>
      </c>
      <c r="B5" s="14" t="s">
        <v>14</v>
      </c>
      <c r="C5" s="40" t="s">
        <v>159</v>
      </c>
      <c r="D5" s="8" t="s">
        <v>12</v>
      </c>
      <c r="E5" s="9">
        <v>42657</v>
      </c>
      <c r="F5" s="41">
        <v>0.49444444444444446</v>
      </c>
      <c r="G5" s="10">
        <v>14.7</v>
      </c>
      <c r="H5" s="10">
        <f t="shared" si="0"/>
        <v>58.46</v>
      </c>
      <c r="I5" s="11">
        <v>7.72</v>
      </c>
      <c r="J5" s="11">
        <v>2.5249999999999999</v>
      </c>
      <c r="K5" s="12">
        <v>177.4</v>
      </c>
      <c r="L5" s="11">
        <v>12.2</v>
      </c>
      <c r="M5" s="10" t="s">
        <v>62</v>
      </c>
      <c r="N5" s="65">
        <v>0.26600000000000001</v>
      </c>
      <c r="O5" s="24"/>
    </row>
    <row r="6" spans="1:15" ht="16.5" customHeight="1" x14ac:dyDescent="0.3">
      <c r="A6" s="25" t="s">
        <v>15</v>
      </c>
      <c r="B6" s="13" t="s">
        <v>16</v>
      </c>
      <c r="C6" s="40" t="s">
        <v>159</v>
      </c>
      <c r="D6" s="8" t="s">
        <v>17</v>
      </c>
      <c r="E6" s="9">
        <v>42657</v>
      </c>
      <c r="F6" s="41">
        <v>0.4770833333333333</v>
      </c>
      <c r="G6" s="10">
        <v>14.7</v>
      </c>
      <c r="H6" s="10">
        <f t="shared" si="0"/>
        <v>58.46</v>
      </c>
      <c r="I6" s="11">
        <v>7.73</v>
      </c>
      <c r="J6" s="11">
        <v>1.08</v>
      </c>
      <c r="K6" s="12">
        <v>165.5</v>
      </c>
      <c r="L6" s="11">
        <v>11.8</v>
      </c>
      <c r="M6" s="10" t="s">
        <v>62</v>
      </c>
      <c r="N6" s="65">
        <v>0.33700000000000002</v>
      </c>
      <c r="O6" s="23"/>
    </row>
    <row r="7" spans="1:15" ht="16.5" customHeight="1" x14ac:dyDescent="0.3">
      <c r="A7" s="25" t="s">
        <v>76</v>
      </c>
      <c r="B7" s="13" t="s">
        <v>18</v>
      </c>
      <c r="C7" s="40" t="s">
        <v>159</v>
      </c>
      <c r="D7" s="8" t="s">
        <v>17</v>
      </c>
      <c r="E7" s="9">
        <v>42657</v>
      </c>
      <c r="F7" s="41">
        <v>0.46458333333333335</v>
      </c>
      <c r="G7" s="10">
        <v>16.100000000000001</v>
      </c>
      <c r="H7" s="10">
        <f t="shared" si="0"/>
        <v>60.980000000000004</v>
      </c>
      <c r="I7" s="11">
        <v>8.0299999999999994</v>
      </c>
      <c r="J7" s="11">
        <v>2.6150000000000002</v>
      </c>
      <c r="K7" s="12">
        <v>572</v>
      </c>
      <c r="L7" s="11">
        <v>6.2</v>
      </c>
      <c r="M7" s="10" t="s">
        <v>62</v>
      </c>
      <c r="N7" s="65">
        <v>0.19</v>
      </c>
      <c r="O7" s="23"/>
    </row>
    <row r="8" spans="1:15" ht="16.5" customHeight="1" thickBot="1" x14ac:dyDescent="0.35">
      <c r="A8" s="25" t="s">
        <v>77</v>
      </c>
      <c r="B8" s="13" t="s">
        <v>19</v>
      </c>
      <c r="C8" s="40" t="s">
        <v>159</v>
      </c>
      <c r="D8" s="8" t="s">
        <v>20</v>
      </c>
      <c r="E8" s="9">
        <v>42657</v>
      </c>
      <c r="F8" s="41">
        <v>0.44444444444444442</v>
      </c>
      <c r="G8" s="10">
        <v>15.3</v>
      </c>
      <c r="H8" s="10">
        <f t="shared" si="0"/>
        <v>59.540000000000006</v>
      </c>
      <c r="I8" s="11">
        <v>7.95</v>
      </c>
      <c r="J8" s="11">
        <v>1.98</v>
      </c>
      <c r="K8" s="12">
        <v>473</v>
      </c>
      <c r="L8" s="11">
        <v>6</v>
      </c>
      <c r="M8" s="10">
        <v>1046.2</v>
      </c>
      <c r="N8" s="65">
        <v>0.32300000000000001</v>
      </c>
      <c r="O8" s="28"/>
    </row>
    <row r="9" spans="1:15" ht="16.5" customHeight="1" thickTop="1" thickBot="1" x14ac:dyDescent="0.35">
      <c r="A9" s="25" t="s">
        <v>78</v>
      </c>
      <c r="B9" s="13" t="s">
        <v>21</v>
      </c>
      <c r="C9" s="40" t="s">
        <v>159</v>
      </c>
      <c r="D9" s="8" t="s">
        <v>20</v>
      </c>
      <c r="E9" s="135"/>
      <c r="F9" s="136"/>
      <c r="G9" s="131"/>
      <c r="H9" s="131"/>
      <c r="I9" s="132"/>
      <c r="J9" s="132"/>
      <c r="K9" s="131"/>
      <c r="L9" s="132"/>
      <c r="M9" s="147"/>
      <c r="N9" s="148"/>
      <c r="O9" s="23"/>
    </row>
    <row r="10" spans="1:15" ht="16.5" customHeight="1" thickTop="1" thickBot="1" x14ac:dyDescent="0.35">
      <c r="A10" s="25" t="s">
        <v>22</v>
      </c>
      <c r="B10" s="13" t="s">
        <v>23</v>
      </c>
      <c r="C10" s="40" t="s">
        <v>159</v>
      </c>
      <c r="D10" s="13" t="s">
        <v>24</v>
      </c>
      <c r="E10" s="135"/>
      <c r="F10" s="136"/>
      <c r="G10" s="131"/>
      <c r="H10" s="131"/>
      <c r="I10" s="132"/>
      <c r="J10" s="132"/>
      <c r="K10" s="131"/>
      <c r="L10" s="132"/>
      <c r="M10" s="146"/>
      <c r="N10" s="148"/>
      <c r="O10" s="23" t="s">
        <v>64</v>
      </c>
    </row>
    <row r="11" spans="1:15" ht="16.5" customHeight="1" thickTop="1" x14ac:dyDescent="0.3">
      <c r="A11" s="25" t="s">
        <v>80</v>
      </c>
      <c r="B11" s="13" t="s">
        <v>25</v>
      </c>
      <c r="C11" s="40" t="s">
        <v>159</v>
      </c>
      <c r="D11" s="8" t="s">
        <v>24</v>
      </c>
      <c r="E11" s="9">
        <v>42657</v>
      </c>
      <c r="F11" s="41">
        <v>0.55555555555555558</v>
      </c>
      <c r="G11" s="10">
        <v>18.399999999999999</v>
      </c>
      <c r="H11" s="10">
        <f t="shared" si="0"/>
        <v>65.12</v>
      </c>
      <c r="I11" s="11">
        <v>7.73</v>
      </c>
      <c r="J11" s="11">
        <v>2.3199999999999998</v>
      </c>
      <c r="K11" s="12">
        <v>323.5</v>
      </c>
      <c r="L11" s="11">
        <v>22.2</v>
      </c>
      <c r="M11" s="10" t="s">
        <v>62</v>
      </c>
      <c r="N11" s="65">
        <v>0.29299999999999998</v>
      </c>
      <c r="O11" s="23"/>
    </row>
    <row r="12" spans="1:15" ht="16.5" customHeight="1" x14ac:dyDescent="0.3">
      <c r="A12" s="25" t="s">
        <v>26</v>
      </c>
      <c r="B12" s="13" t="s">
        <v>27</v>
      </c>
      <c r="C12" s="40" t="s">
        <v>159</v>
      </c>
      <c r="D12" s="8" t="s">
        <v>24</v>
      </c>
      <c r="E12" s="9">
        <v>42657</v>
      </c>
      <c r="F12" s="41">
        <v>0.56944444444444442</v>
      </c>
      <c r="G12" s="10">
        <v>18</v>
      </c>
      <c r="H12" s="10">
        <f t="shared" si="0"/>
        <v>64.400000000000006</v>
      </c>
      <c r="I12" s="11">
        <v>7.9</v>
      </c>
      <c r="J12" s="11">
        <v>0.76</v>
      </c>
      <c r="K12" s="12">
        <v>297.89999999999998</v>
      </c>
      <c r="L12" s="11">
        <v>79.7</v>
      </c>
      <c r="M12" s="10" t="s">
        <v>62</v>
      </c>
      <c r="N12" s="65">
        <v>0.36299999999999999</v>
      </c>
      <c r="O12" s="23" t="s">
        <v>130</v>
      </c>
    </row>
    <row r="13" spans="1:15" ht="16.5" customHeight="1" x14ac:dyDescent="0.3">
      <c r="A13" s="25" t="s">
        <v>82</v>
      </c>
      <c r="B13" s="13" t="s">
        <v>28</v>
      </c>
      <c r="C13" s="40" t="s">
        <v>159</v>
      </c>
      <c r="D13" s="8" t="s">
        <v>24</v>
      </c>
      <c r="E13" s="9">
        <v>42657</v>
      </c>
      <c r="F13" s="41">
        <v>0.59166666666666667</v>
      </c>
      <c r="G13" s="10">
        <v>16.600000000000001</v>
      </c>
      <c r="H13" s="10">
        <f t="shared" si="0"/>
        <v>61.88</v>
      </c>
      <c r="I13" s="11">
        <v>8.07</v>
      </c>
      <c r="J13" s="11">
        <v>0.1</v>
      </c>
      <c r="K13" s="12">
        <v>243.4</v>
      </c>
      <c r="L13" s="121">
        <v>25.3</v>
      </c>
      <c r="M13" s="12">
        <v>2419.1999999999998</v>
      </c>
      <c r="N13" s="74">
        <v>0.28499999999999998</v>
      </c>
      <c r="O13" s="29"/>
    </row>
    <row r="14" spans="1:15" ht="16.5" customHeight="1" x14ac:dyDescent="0.3">
      <c r="A14" s="25" t="s">
        <v>83</v>
      </c>
      <c r="B14" s="13" t="s">
        <v>29</v>
      </c>
      <c r="C14" s="40" t="s">
        <v>159</v>
      </c>
      <c r="D14" s="8" t="s">
        <v>30</v>
      </c>
      <c r="E14" s="9">
        <v>42657</v>
      </c>
      <c r="F14" s="41">
        <v>0.41250000000000003</v>
      </c>
      <c r="G14" s="10">
        <v>14.4</v>
      </c>
      <c r="H14" s="10">
        <f t="shared" si="0"/>
        <v>57.92</v>
      </c>
      <c r="I14" s="11">
        <v>7.47</v>
      </c>
      <c r="J14" s="11">
        <v>2.11</v>
      </c>
      <c r="K14" s="12">
        <v>734</v>
      </c>
      <c r="L14" s="11">
        <v>6.3</v>
      </c>
      <c r="M14" s="15">
        <v>2419.1999999999998</v>
      </c>
      <c r="N14" s="65">
        <v>0.29299999999999998</v>
      </c>
      <c r="O14" s="23"/>
    </row>
    <row r="15" spans="1:15" ht="16.5" customHeight="1" x14ac:dyDescent="0.3">
      <c r="A15" s="25" t="s">
        <v>85</v>
      </c>
      <c r="B15" s="13" t="s">
        <v>31</v>
      </c>
      <c r="C15" s="40" t="s">
        <v>159</v>
      </c>
      <c r="D15" s="8" t="s">
        <v>30</v>
      </c>
      <c r="E15" s="9">
        <v>42657</v>
      </c>
      <c r="F15" s="41">
        <v>0.40069444444444446</v>
      </c>
      <c r="G15" s="10">
        <v>17.2</v>
      </c>
      <c r="H15" s="10">
        <f t="shared" si="0"/>
        <v>62.96</v>
      </c>
      <c r="I15" s="11">
        <v>7.81</v>
      </c>
      <c r="J15" s="11">
        <v>3.89</v>
      </c>
      <c r="K15" s="12">
        <v>391.5</v>
      </c>
      <c r="L15" s="11">
        <v>7.8</v>
      </c>
      <c r="M15" s="10">
        <v>1986.3</v>
      </c>
      <c r="N15" s="65">
        <v>0.13100000000000001</v>
      </c>
      <c r="O15" s="24"/>
    </row>
    <row r="16" spans="1:15" ht="16.5" customHeight="1" x14ac:dyDescent="0.3">
      <c r="A16" s="25" t="s">
        <v>86</v>
      </c>
      <c r="B16" s="13" t="s">
        <v>32</v>
      </c>
      <c r="C16" s="40" t="s">
        <v>159</v>
      </c>
      <c r="D16" s="8" t="s">
        <v>33</v>
      </c>
      <c r="E16" s="9">
        <v>42657</v>
      </c>
      <c r="F16" s="41">
        <v>0.375</v>
      </c>
      <c r="G16" s="10">
        <v>13.8</v>
      </c>
      <c r="H16" s="10">
        <f t="shared" si="0"/>
        <v>56.84</v>
      </c>
      <c r="I16" s="11">
        <v>7.55</v>
      </c>
      <c r="J16" s="11">
        <v>0.15</v>
      </c>
      <c r="K16" s="12">
        <v>153</v>
      </c>
      <c r="L16" s="11">
        <v>73.900000000000006</v>
      </c>
      <c r="M16" s="10" t="s">
        <v>62</v>
      </c>
      <c r="N16" s="65">
        <v>0.40200000000000002</v>
      </c>
      <c r="O16" s="23"/>
    </row>
    <row r="17" spans="1:15" ht="16.5" customHeight="1" x14ac:dyDescent="0.3">
      <c r="A17" s="25" t="s">
        <v>87</v>
      </c>
      <c r="B17" s="13" t="s">
        <v>34</v>
      </c>
      <c r="C17" s="40" t="s">
        <v>159</v>
      </c>
      <c r="D17" s="8" t="s">
        <v>33</v>
      </c>
      <c r="E17" s="9">
        <v>42657</v>
      </c>
      <c r="F17" s="41">
        <v>0.38125000000000003</v>
      </c>
      <c r="G17" s="10">
        <v>14.5</v>
      </c>
      <c r="H17" s="10">
        <f t="shared" si="0"/>
        <v>58.1</v>
      </c>
      <c r="I17" s="11">
        <v>7.46</v>
      </c>
      <c r="J17" s="11">
        <v>0.14499999999999999</v>
      </c>
      <c r="K17" s="10">
        <v>212.4</v>
      </c>
      <c r="L17" s="11">
        <v>16</v>
      </c>
      <c r="M17" s="10" t="s">
        <v>62</v>
      </c>
      <c r="N17" s="65">
        <v>0.27100000000000002</v>
      </c>
      <c r="O17" s="26"/>
    </row>
    <row r="18" spans="1:15" ht="16.5" customHeight="1" x14ac:dyDescent="0.3">
      <c r="A18" s="25" t="s">
        <v>88</v>
      </c>
      <c r="B18" s="13" t="s">
        <v>35</v>
      </c>
      <c r="C18" s="40" t="s">
        <v>159</v>
      </c>
      <c r="D18" s="8" t="s">
        <v>33</v>
      </c>
      <c r="E18" s="9">
        <v>42657</v>
      </c>
      <c r="F18" s="41">
        <v>0.36527777777777781</v>
      </c>
      <c r="G18" s="10">
        <v>15.1</v>
      </c>
      <c r="H18" s="10">
        <f t="shared" si="0"/>
        <v>59.18</v>
      </c>
      <c r="I18" s="11">
        <v>7.62</v>
      </c>
      <c r="J18" s="11">
        <v>0.125</v>
      </c>
      <c r="K18" s="10">
        <v>245.1</v>
      </c>
      <c r="L18" s="11">
        <v>9.9</v>
      </c>
      <c r="M18" s="10" t="s">
        <v>62</v>
      </c>
      <c r="N18" s="65">
        <v>0.40200000000000002</v>
      </c>
      <c r="O18" s="23"/>
    </row>
    <row r="19" spans="1:15" ht="16.5" customHeight="1" x14ac:dyDescent="0.3">
      <c r="A19" s="25" t="s">
        <v>111</v>
      </c>
      <c r="B19" s="13" t="s">
        <v>36</v>
      </c>
      <c r="C19" s="40" t="s">
        <v>159</v>
      </c>
      <c r="D19" s="8" t="s">
        <v>24</v>
      </c>
      <c r="E19" s="9">
        <v>42657</v>
      </c>
      <c r="F19" s="41">
        <v>0.55694444444444446</v>
      </c>
      <c r="G19" s="10">
        <v>18.5</v>
      </c>
      <c r="H19" s="10">
        <f t="shared" si="0"/>
        <v>65.300000000000011</v>
      </c>
      <c r="I19" s="11">
        <v>7.74</v>
      </c>
      <c r="J19" s="11">
        <v>1.19</v>
      </c>
      <c r="K19" s="12">
        <v>325.2</v>
      </c>
      <c r="L19" s="11">
        <v>21.6</v>
      </c>
      <c r="M19" s="15" t="s">
        <v>62</v>
      </c>
      <c r="N19" s="65">
        <v>0.308</v>
      </c>
      <c r="O19" s="23"/>
    </row>
    <row r="20" spans="1:15" ht="16.5" customHeight="1" thickBot="1" x14ac:dyDescent="0.35">
      <c r="A20" s="25" t="s">
        <v>37</v>
      </c>
      <c r="B20" s="27" t="s">
        <v>38</v>
      </c>
      <c r="C20" s="33"/>
      <c r="D20" s="33"/>
      <c r="E20" s="33"/>
      <c r="F20" s="34"/>
      <c r="G20" s="33"/>
      <c r="H20" s="33"/>
      <c r="I20" s="35"/>
      <c r="J20" s="35"/>
      <c r="K20" s="36"/>
      <c r="L20" s="129"/>
      <c r="M20" s="37"/>
      <c r="N20" s="34"/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11.85546875" bestFit="1" customWidth="1"/>
    <col min="4" max="4" width="8.7109375" bestFit="1" customWidth="1"/>
    <col min="5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11.5703125" bestFit="1" customWidth="1"/>
  </cols>
  <sheetData>
    <row r="1" spans="1:15" ht="30.75" thickBot="1" x14ac:dyDescent="0.45">
      <c r="A1" s="109"/>
      <c r="B1" s="80" t="s">
        <v>109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</row>
    <row r="2" spans="1:15" ht="63.75" thickBot="1" x14ac:dyDescent="0.3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</row>
    <row r="3" spans="1:15" ht="16.5" customHeight="1" thickTop="1" thickBot="1" x14ac:dyDescent="0.3">
      <c r="A3" s="31" t="s">
        <v>70</v>
      </c>
      <c r="B3" s="13" t="s">
        <v>11</v>
      </c>
      <c r="C3" s="8" t="s">
        <v>170</v>
      </c>
      <c r="D3" s="8" t="s">
        <v>12</v>
      </c>
      <c r="E3" s="9">
        <v>42775</v>
      </c>
      <c r="F3" s="71">
        <v>0.50416666666666665</v>
      </c>
      <c r="G3" s="10">
        <v>10.6</v>
      </c>
      <c r="H3" s="10">
        <f>(G3*1.8)+32</f>
        <v>51.08</v>
      </c>
      <c r="I3" s="11">
        <v>7.33</v>
      </c>
      <c r="J3" s="11">
        <v>3.5649999999999999</v>
      </c>
      <c r="K3" s="12">
        <v>164</v>
      </c>
      <c r="L3" s="11">
        <v>14</v>
      </c>
      <c r="M3" s="10" t="s">
        <v>62</v>
      </c>
      <c r="N3" s="137"/>
      <c r="O3" s="23"/>
    </row>
    <row r="4" spans="1:15" ht="16.5" customHeight="1" thickTop="1" thickBot="1" x14ac:dyDescent="0.3">
      <c r="A4" s="22" t="s">
        <v>71</v>
      </c>
      <c r="B4" s="13" t="s">
        <v>13</v>
      </c>
      <c r="C4" s="8" t="s">
        <v>170</v>
      </c>
      <c r="D4" s="8" t="s">
        <v>12</v>
      </c>
      <c r="E4" s="9">
        <v>42775</v>
      </c>
      <c r="F4" s="71">
        <v>0.50763888888888886</v>
      </c>
      <c r="G4" s="10">
        <v>10.4</v>
      </c>
      <c r="H4" s="10">
        <f t="shared" ref="H4:H19" si="0">(G4*1.8)+32</f>
        <v>50.72</v>
      </c>
      <c r="I4" s="11">
        <v>7.57</v>
      </c>
      <c r="J4" s="11">
        <v>8.5050000000000008</v>
      </c>
      <c r="K4" s="12">
        <v>57.3</v>
      </c>
      <c r="L4" s="11">
        <v>132</v>
      </c>
      <c r="M4" s="15">
        <v>1299.7</v>
      </c>
      <c r="N4" s="137"/>
      <c r="O4" s="23"/>
    </row>
    <row r="5" spans="1:15" ht="16.5" customHeight="1" thickTop="1" thickBot="1" x14ac:dyDescent="0.3">
      <c r="A5" s="22" t="s">
        <v>92</v>
      </c>
      <c r="B5" s="14" t="s">
        <v>14</v>
      </c>
      <c r="C5" s="8" t="s">
        <v>170</v>
      </c>
      <c r="D5" s="8" t="s">
        <v>12</v>
      </c>
      <c r="E5" s="9">
        <v>42775</v>
      </c>
      <c r="F5" s="150">
        <v>0.47569444444444442</v>
      </c>
      <c r="G5" s="131"/>
      <c r="H5" s="131"/>
      <c r="I5" s="132"/>
      <c r="J5" s="132"/>
      <c r="K5" s="131"/>
      <c r="L5" s="132"/>
      <c r="M5" s="147"/>
      <c r="N5" s="137"/>
      <c r="O5" s="149" t="s">
        <v>131</v>
      </c>
    </row>
    <row r="6" spans="1:15" ht="16.5" customHeight="1" thickTop="1" thickBot="1" x14ac:dyDescent="0.35">
      <c r="A6" s="25" t="s">
        <v>15</v>
      </c>
      <c r="B6" s="13" t="s">
        <v>16</v>
      </c>
      <c r="C6" s="8" t="s">
        <v>170</v>
      </c>
      <c r="D6" s="8" t="s">
        <v>17</v>
      </c>
      <c r="E6" s="9">
        <v>42775</v>
      </c>
      <c r="F6" s="71">
        <v>0.46527777777777773</v>
      </c>
      <c r="G6" s="10">
        <v>9.6999999999999993</v>
      </c>
      <c r="H6" s="10">
        <f t="shared" si="0"/>
        <v>49.46</v>
      </c>
      <c r="I6" s="11">
        <v>7.92</v>
      </c>
      <c r="J6" s="11">
        <v>6.25</v>
      </c>
      <c r="K6" s="12">
        <v>160</v>
      </c>
      <c r="L6" s="11">
        <v>76.8</v>
      </c>
      <c r="M6" s="10">
        <v>21.6</v>
      </c>
      <c r="N6" s="137"/>
      <c r="O6" s="23"/>
    </row>
    <row r="7" spans="1:15" ht="16.5" customHeight="1" thickTop="1" thickBot="1" x14ac:dyDescent="0.35">
      <c r="A7" s="25" t="s">
        <v>76</v>
      </c>
      <c r="B7" s="13" t="s">
        <v>18</v>
      </c>
      <c r="C7" s="8" t="s">
        <v>170</v>
      </c>
      <c r="D7" s="8" t="s">
        <v>17</v>
      </c>
      <c r="E7" s="9">
        <v>42775</v>
      </c>
      <c r="F7" s="71">
        <v>0.4465277777777778</v>
      </c>
      <c r="G7" s="10">
        <v>10.5</v>
      </c>
      <c r="H7" s="10">
        <f t="shared" si="0"/>
        <v>50.900000000000006</v>
      </c>
      <c r="I7" s="11">
        <v>8.91</v>
      </c>
      <c r="J7" s="11">
        <v>6.49</v>
      </c>
      <c r="K7" s="12">
        <v>212.5</v>
      </c>
      <c r="L7" s="11">
        <v>64.599999999999994</v>
      </c>
      <c r="M7" s="10">
        <v>101.4</v>
      </c>
      <c r="N7" s="137"/>
      <c r="O7" s="23"/>
    </row>
    <row r="8" spans="1:15" ht="16.5" customHeight="1" thickTop="1" thickBot="1" x14ac:dyDescent="0.35">
      <c r="A8" s="25" t="s">
        <v>77</v>
      </c>
      <c r="B8" s="13" t="s">
        <v>19</v>
      </c>
      <c r="C8" s="8" t="s">
        <v>170</v>
      </c>
      <c r="D8" s="8" t="s">
        <v>20</v>
      </c>
      <c r="E8" s="9">
        <v>42775</v>
      </c>
      <c r="F8" s="71">
        <v>0.4375</v>
      </c>
      <c r="G8" s="10">
        <v>10.8</v>
      </c>
      <c r="H8" s="10">
        <f t="shared" si="0"/>
        <v>51.44</v>
      </c>
      <c r="I8" s="11">
        <v>7.86</v>
      </c>
      <c r="J8" s="11">
        <v>5.2149999999999999</v>
      </c>
      <c r="K8" s="12">
        <v>293.10000000000002</v>
      </c>
      <c r="L8" s="11">
        <v>54.4</v>
      </c>
      <c r="M8" s="10">
        <v>727</v>
      </c>
      <c r="N8" s="137"/>
      <c r="O8" s="28"/>
    </row>
    <row r="9" spans="1:15" ht="16.5" customHeight="1" thickTop="1" thickBot="1" x14ac:dyDescent="0.35">
      <c r="A9" s="25" t="s">
        <v>78</v>
      </c>
      <c r="B9" s="13" t="s">
        <v>21</v>
      </c>
      <c r="C9" s="8" t="s">
        <v>170</v>
      </c>
      <c r="D9" s="8" t="s">
        <v>20</v>
      </c>
      <c r="E9" s="9">
        <v>42775</v>
      </c>
      <c r="F9" s="138"/>
      <c r="G9" s="131"/>
      <c r="H9" s="131"/>
      <c r="I9" s="132"/>
      <c r="J9" s="132"/>
      <c r="K9" s="131"/>
      <c r="L9" s="132"/>
      <c r="M9" s="147"/>
      <c r="N9" s="137"/>
      <c r="O9" s="151" t="s">
        <v>132</v>
      </c>
    </row>
    <row r="10" spans="1:15" ht="16.5" customHeight="1" thickTop="1" thickBot="1" x14ac:dyDescent="0.35">
      <c r="A10" s="25" t="s">
        <v>22</v>
      </c>
      <c r="B10" s="13" t="s">
        <v>23</v>
      </c>
      <c r="C10" s="8" t="s">
        <v>170</v>
      </c>
      <c r="D10" s="13" t="s">
        <v>24</v>
      </c>
      <c r="E10" s="9">
        <v>42775</v>
      </c>
      <c r="F10" s="71">
        <v>0.42430555555555555</v>
      </c>
      <c r="G10" s="10">
        <v>9.6</v>
      </c>
      <c r="H10" s="10">
        <f t="shared" si="0"/>
        <v>49.28</v>
      </c>
      <c r="I10" s="11">
        <v>9.65</v>
      </c>
      <c r="J10" s="11">
        <v>0.45500000000000002</v>
      </c>
      <c r="K10" s="12">
        <v>198.2</v>
      </c>
      <c r="L10" s="11">
        <v>469</v>
      </c>
      <c r="M10" s="10">
        <v>49.6</v>
      </c>
      <c r="N10" s="137"/>
      <c r="O10" s="23"/>
    </row>
    <row r="11" spans="1:15" ht="16.5" customHeight="1" thickTop="1" thickBot="1" x14ac:dyDescent="0.35">
      <c r="A11" s="25" t="s">
        <v>80</v>
      </c>
      <c r="B11" s="13" t="s">
        <v>25</v>
      </c>
      <c r="C11" s="8" t="s">
        <v>170</v>
      </c>
      <c r="D11" s="8" t="s">
        <v>24</v>
      </c>
      <c r="E11" s="9">
        <v>42775</v>
      </c>
      <c r="F11" s="71">
        <v>0.53055555555555556</v>
      </c>
      <c r="G11" s="10">
        <v>11.1</v>
      </c>
      <c r="H11" s="10">
        <f t="shared" si="0"/>
        <v>51.980000000000004</v>
      </c>
      <c r="I11" s="11">
        <v>7.6</v>
      </c>
      <c r="J11" s="11">
        <v>7.53</v>
      </c>
      <c r="K11" s="12">
        <v>59.1</v>
      </c>
      <c r="L11" s="11">
        <v>96.3</v>
      </c>
      <c r="M11" s="10" t="s">
        <v>62</v>
      </c>
      <c r="N11" s="137"/>
      <c r="O11" s="23"/>
    </row>
    <row r="12" spans="1:15" ht="16.5" customHeight="1" thickTop="1" thickBot="1" x14ac:dyDescent="0.35">
      <c r="A12" s="25" t="s">
        <v>26</v>
      </c>
      <c r="B12" s="13" t="s">
        <v>27</v>
      </c>
      <c r="C12" s="8" t="s">
        <v>170</v>
      </c>
      <c r="D12" s="8" t="s">
        <v>24</v>
      </c>
      <c r="E12" s="9">
        <v>42775</v>
      </c>
      <c r="F12" s="71">
        <v>0.53819444444444442</v>
      </c>
      <c r="G12" s="10">
        <v>11.3</v>
      </c>
      <c r="H12" s="10">
        <f t="shared" si="0"/>
        <v>52.34</v>
      </c>
      <c r="I12" s="11">
        <v>7.66</v>
      </c>
      <c r="J12" s="11">
        <v>7.83</v>
      </c>
      <c r="K12" s="12">
        <v>71.3</v>
      </c>
      <c r="L12" s="11">
        <v>224</v>
      </c>
      <c r="M12" s="10" t="s">
        <v>62</v>
      </c>
      <c r="N12" s="137"/>
      <c r="O12" s="23"/>
    </row>
    <row r="13" spans="1:15" ht="16.5" customHeight="1" thickTop="1" thickBot="1" x14ac:dyDescent="0.35">
      <c r="A13" s="25" t="s">
        <v>82</v>
      </c>
      <c r="B13" s="13" t="s">
        <v>28</v>
      </c>
      <c r="C13" s="8" t="s">
        <v>170</v>
      </c>
      <c r="D13" s="8" t="s">
        <v>24</v>
      </c>
      <c r="E13" s="9">
        <v>42775</v>
      </c>
      <c r="F13" s="110">
        <v>0.54513888888888895</v>
      </c>
      <c r="G13" s="10">
        <v>9.9</v>
      </c>
      <c r="H13" s="10">
        <f t="shared" si="0"/>
        <v>49.82</v>
      </c>
      <c r="I13" s="11">
        <v>7.48</v>
      </c>
      <c r="J13" s="11">
        <v>5.47</v>
      </c>
      <c r="K13" s="12">
        <v>201.4</v>
      </c>
      <c r="L13" s="121">
        <v>216</v>
      </c>
      <c r="M13" s="12">
        <v>2419.1999999999998</v>
      </c>
      <c r="N13" s="137"/>
      <c r="O13" s="29"/>
    </row>
    <row r="14" spans="1:15" ht="16.5" customHeight="1" thickTop="1" thickBot="1" x14ac:dyDescent="0.35">
      <c r="A14" s="25" t="s">
        <v>83</v>
      </c>
      <c r="B14" s="13" t="s">
        <v>29</v>
      </c>
      <c r="C14" s="8" t="s">
        <v>170</v>
      </c>
      <c r="D14" s="8" t="s">
        <v>30</v>
      </c>
      <c r="E14" s="9">
        <v>42775</v>
      </c>
      <c r="F14" s="71">
        <v>0.40625</v>
      </c>
      <c r="G14" s="10">
        <v>8.1</v>
      </c>
      <c r="H14" s="10">
        <f t="shared" si="0"/>
        <v>46.58</v>
      </c>
      <c r="I14" s="11">
        <v>7.42</v>
      </c>
      <c r="J14" s="11">
        <v>8.6199999999999992</v>
      </c>
      <c r="K14" s="12">
        <v>80</v>
      </c>
      <c r="L14" s="11">
        <v>190</v>
      </c>
      <c r="M14" s="15">
        <v>2419.1999999999998</v>
      </c>
      <c r="N14" s="137"/>
      <c r="O14" s="23"/>
    </row>
    <row r="15" spans="1:15" ht="16.5" customHeight="1" thickTop="1" thickBot="1" x14ac:dyDescent="0.35">
      <c r="A15" s="25" t="s">
        <v>85</v>
      </c>
      <c r="B15" s="13" t="s">
        <v>31</v>
      </c>
      <c r="C15" s="8" t="s">
        <v>170</v>
      </c>
      <c r="D15" s="8" t="s">
        <v>30</v>
      </c>
      <c r="E15" s="9">
        <v>42775</v>
      </c>
      <c r="F15" s="71">
        <v>0.40069444444444446</v>
      </c>
      <c r="G15" s="10">
        <v>9.5</v>
      </c>
      <c r="H15" s="10">
        <f t="shared" si="0"/>
        <v>49.1</v>
      </c>
      <c r="I15" s="11">
        <v>7.34</v>
      </c>
      <c r="J15" s="11">
        <v>8.7899999999999991</v>
      </c>
      <c r="K15" s="12">
        <v>57.7</v>
      </c>
      <c r="L15" s="11">
        <v>151</v>
      </c>
      <c r="M15" s="10" t="s">
        <v>62</v>
      </c>
      <c r="N15" s="137"/>
      <c r="O15" s="24"/>
    </row>
    <row r="16" spans="1:15" ht="16.5" customHeight="1" thickTop="1" thickBot="1" x14ac:dyDescent="0.35">
      <c r="A16" s="25" t="s">
        <v>86</v>
      </c>
      <c r="B16" s="13" t="s">
        <v>32</v>
      </c>
      <c r="C16" s="8" t="s">
        <v>170</v>
      </c>
      <c r="D16" s="8" t="s">
        <v>33</v>
      </c>
      <c r="E16" s="9">
        <v>42775</v>
      </c>
      <c r="F16" s="71">
        <v>0.37916666666666665</v>
      </c>
      <c r="G16" s="10">
        <v>10</v>
      </c>
      <c r="H16" s="10">
        <f t="shared" si="0"/>
        <v>50</v>
      </c>
      <c r="I16" s="11">
        <v>7.88</v>
      </c>
      <c r="J16" s="11">
        <v>5.37</v>
      </c>
      <c r="K16" s="12">
        <v>277.3</v>
      </c>
      <c r="L16" s="11">
        <v>57.7</v>
      </c>
      <c r="M16" s="10">
        <v>141.4</v>
      </c>
      <c r="N16" s="137"/>
      <c r="O16" s="23"/>
    </row>
    <row r="17" spans="1:15" ht="16.5" customHeight="1" thickTop="1" thickBot="1" x14ac:dyDescent="0.35">
      <c r="A17" s="25" t="s">
        <v>87</v>
      </c>
      <c r="B17" s="13" t="s">
        <v>34</v>
      </c>
      <c r="C17" s="8" t="s">
        <v>170</v>
      </c>
      <c r="D17" s="8" t="s">
        <v>33</v>
      </c>
      <c r="E17" s="9">
        <v>42775</v>
      </c>
      <c r="F17" s="71">
        <v>0.3979166666666667</v>
      </c>
      <c r="G17" s="10">
        <v>10</v>
      </c>
      <c r="H17" s="10">
        <f t="shared" si="0"/>
        <v>50</v>
      </c>
      <c r="I17" s="11">
        <v>7.65</v>
      </c>
      <c r="J17" s="11">
        <v>5.1100000000000003</v>
      </c>
      <c r="K17" s="10">
        <v>229.5</v>
      </c>
      <c r="L17" s="11">
        <v>63</v>
      </c>
      <c r="M17" s="10">
        <v>387.3</v>
      </c>
      <c r="N17" s="137"/>
      <c r="O17" s="26"/>
    </row>
    <row r="18" spans="1:15" ht="16.5" customHeight="1" thickTop="1" thickBot="1" x14ac:dyDescent="0.35">
      <c r="A18" s="25" t="s">
        <v>88</v>
      </c>
      <c r="B18" s="13" t="s">
        <v>35</v>
      </c>
      <c r="C18" s="8" t="s">
        <v>170</v>
      </c>
      <c r="D18" s="8" t="s">
        <v>33</v>
      </c>
      <c r="E18" s="9">
        <v>42775</v>
      </c>
      <c r="F18" s="71">
        <v>0.37152777777777773</v>
      </c>
      <c r="G18" s="10">
        <v>9.4</v>
      </c>
      <c r="H18" s="10">
        <f t="shared" si="0"/>
        <v>48.92</v>
      </c>
      <c r="I18" s="11">
        <v>7.58</v>
      </c>
      <c r="J18" s="11">
        <v>0.28999999999999998</v>
      </c>
      <c r="K18" s="10">
        <v>212.1</v>
      </c>
      <c r="L18" s="11">
        <v>153</v>
      </c>
      <c r="M18" s="10">
        <v>1986.3</v>
      </c>
      <c r="N18" s="137"/>
      <c r="O18" s="23"/>
    </row>
    <row r="19" spans="1:15" ht="16.5" customHeight="1" thickTop="1" thickBot="1" x14ac:dyDescent="0.35">
      <c r="A19" s="25" t="s">
        <v>112</v>
      </c>
      <c r="B19" s="13" t="s">
        <v>36</v>
      </c>
      <c r="C19" s="8" t="s">
        <v>170</v>
      </c>
      <c r="D19" s="8" t="s">
        <v>24</v>
      </c>
      <c r="E19" s="9">
        <v>42775</v>
      </c>
      <c r="F19" s="71">
        <v>0.5395833333333333</v>
      </c>
      <c r="G19" s="10">
        <v>11.2</v>
      </c>
      <c r="H19" s="10">
        <f t="shared" si="0"/>
        <v>52.16</v>
      </c>
      <c r="I19" s="11">
        <v>7.75</v>
      </c>
      <c r="J19" s="11">
        <v>5.43</v>
      </c>
      <c r="K19" s="12">
        <v>70.099999999999994</v>
      </c>
      <c r="L19" s="11">
        <v>206</v>
      </c>
      <c r="M19" s="15">
        <v>2419.1999999999998</v>
      </c>
      <c r="N19" s="137"/>
      <c r="O19" s="23"/>
    </row>
    <row r="20" spans="1:15" ht="16.5" customHeight="1" thickTop="1" thickBot="1" x14ac:dyDescent="0.35">
      <c r="A20" s="30" t="s">
        <v>61</v>
      </c>
      <c r="B20" s="27" t="s">
        <v>38</v>
      </c>
      <c r="C20" s="33"/>
      <c r="D20" s="33"/>
      <c r="E20" s="33"/>
      <c r="F20" s="34"/>
      <c r="G20" s="33"/>
      <c r="H20" s="33"/>
      <c r="I20" s="35"/>
      <c r="J20" s="35"/>
      <c r="K20" s="36"/>
      <c r="L20" s="129"/>
      <c r="M20" s="37"/>
      <c r="N20" s="34"/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20" sqref="M20"/>
    </sheetView>
  </sheetViews>
  <sheetFormatPr defaultRowHeight="15" x14ac:dyDescent="0.25"/>
  <cols>
    <col min="1" max="1" width="63.140625" bestFit="1" customWidth="1"/>
    <col min="3" max="3" width="11.42578125" bestFit="1" customWidth="1"/>
    <col min="4" max="4" width="8.710937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5703125" bestFit="1" customWidth="1"/>
    <col min="14" max="14" width="8.5703125" bestFit="1" customWidth="1"/>
    <col min="15" max="15" width="41.42578125" bestFit="1" customWidth="1"/>
  </cols>
  <sheetData>
    <row r="1" spans="1:15" ht="30.75" thickBot="1" x14ac:dyDescent="0.45">
      <c r="A1" s="109"/>
      <c r="B1" s="80" t="s">
        <v>42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</row>
    <row r="2" spans="1:15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</row>
    <row r="3" spans="1:15" ht="16.5" thickBot="1" x14ac:dyDescent="0.3">
      <c r="A3" s="31" t="s">
        <v>70</v>
      </c>
      <c r="B3" s="13" t="s">
        <v>11</v>
      </c>
      <c r="C3" s="8" t="s">
        <v>135</v>
      </c>
      <c r="D3" s="8" t="s">
        <v>12</v>
      </c>
      <c r="E3" s="9">
        <v>42991</v>
      </c>
      <c r="F3" s="71">
        <v>0.56944444444444442</v>
      </c>
      <c r="G3" s="10" t="s">
        <v>113</v>
      </c>
      <c r="H3" s="10"/>
      <c r="I3" s="11">
        <v>7.58</v>
      </c>
      <c r="J3" s="11">
        <v>3.09</v>
      </c>
      <c r="K3" s="10" t="s">
        <v>113</v>
      </c>
      <c r="L3" s="11">
        <v>3.1</v>
      </c>
      <c r="M3" s="10" t="s">
        <v>122</v>
      </c>
      <c r="N3" s="10" t="s">
        <v>122</v>
      </c>
      <c r="O3" s="23" t="s">
        <v>133</v>
      </c>
    </row>
    <row r="4" spans="1:15" ht="17.25" thickTop="1" thickBot="1" x14ac:dyDescent="0.3">
      <c r="A4" s="22" t="s">
        <v>71</v>
      </c>
      <c r="B4" s="13" t="s">
        <v>13</v>
      </c>
      <c r="C4" s="8" t="s">
        <v>135</v>
      </c>
      <c r="D4" s="8" t="s">
        <v>12</v>
      </c>
      <c r="E4" s="9">
        <v>42991</v>
      </c>
      <c r="F4" s="139"/>
      <c r="G4" s="140"/>
      <c r="H4" s="140"/>
      <c r="I4" s="141"/>
      <c r="J4" s="141"/>
      <c r="K4" s="140"/>
      <c r="L4" s="141"/>
      <c r="M4" s="152"/>
      <c r="N4" s="152"/>
      <c r="O4" s="23" t="s">
        <v>64</v>
      </c>
    </row>
    <row r="5" spans="1:15" ht="16.5" thickTop="1" x14ac:dyDescent="0.25">
      <c r="A5" s="22" t="s">
        <v>92</v>
      </c>
      <c r="B5" s="14" t="s">
        <v>14</v>
      </c>
      <c r="C5" s="8" t="s">
        <v>135</v>
      </c>
      <c r="D5" s="8" t="s">
        <v>12</v>
      </c>
      <c r="E5" s="9">
        <v>42991</v>
      </c>
      <c r="F5" s="71">
        <v>0.54305555555555551</v>
      </c>
      <c r="G5" s="10" t="s">
        <v>113</v>
      </c>
      <c r="H5" s="10"/>
      <c r="I5" s="11">
        <v>7.75</v>
      </c>
      <c r="J5" s="65">
        <v>4.6150000000000002</v>
      </c>
      <c r="K5" s="10" t="s">
        <v>113</v>
      </c>
      <c r="L5" s="11">
        <v>3.6</v>
      </c>
      <c r="M5" s="10" t="s">
        <v>122</v>
      </c>
      <c r="N5" s="10" t="s">
        <v>122</v>
      </c>
      <c r="O5" s="24"/>
    </row>
    <row r="6" spans="1:15" ht="17.25" thickBot="1" x14ac:dyDescent="0.35">
      <c r="A6" s="25" t="s">
        <v>15</v>
      </c>
      <c r="B6" s="13" t="s">
        <v>16</v>
      </c>
      <c r="C6" s="8" t="s">
        <v>135</v>
      </c>
      <c r="D6" s="8" t="s">
        <v>17</v>
      </c>
      <c r="E6" s="9">
        <v>42991</v>
      </c>
      <c r="F6" s="71">
        <v>0.5180555555555556</v>
      </c>
      <c r="G6" s="10">
        <v>19</v>
      </c>
      <c r="H6" s="10">
        <f>(G6*1.8)+32</f>
        <v>66.2</v>
      </c>
      <c r="I6" s="11">
        <v>7.93</v>
      </c>
      <c r="J6" s="10">
        <v>4.4000000000000004</v>
      </c>
      <c r="K6" s="12">
        <v>430.1</v>
      </c>
      <c r="L6" s="11">
        <v>3.3</v>
      </c>
      <c r="M6" s="10" t="s">
        <v>122</v>
      </c>
      <c r="N6" s="10" t="s">
        <v>122</v>
      </c>
      <c r="O6" s="23"/>
    </row>
    <row r="7" spans="1:15" ht="18" thickTop="1" thickBot="1" x14ac:dyDescent="0.35">
      <c r="A7" s="25" t="s">
        <v>76</v>
      </c>
      <c r="B7" s="13" t="s">
        <v>18</v>
      </c>
      <c r="C7" s="8" t="s">
        <v>135</v>
      </c>
      <c r="D7" s="8" t="s">
        <v>17</v>
      </c>
      <c r="E7" s="9">
        <v>42991</v>
      </c>
      <c r="F7" s="139"/>
      <c r="G7" s="140"/>
      <c r="H7" s="140"/>
      <c r="I7" s="141"/>
      <c r="J7" s="141"/>
      <c r="K7" s="140"/>
      <c r="L7" s="141"/>
      <c r="M7" s="153"/>
      <c r="N7" s="153"/>
      <c r="O7" s="23" t="s">
        <v>64</v>
      </c>
    </row>
    <row r="8" spans="1:15" ht="17.25" thickTop="1" x14ac:dyDescent="0.3">
      <c r="A8" s="25" t="s">
        <v>77</v>
      </c>
      <c r="B8" s="13" t="s">
        <v>19</v>
      </c>
      <c r="C8" s="8" t="s">
        <v>135</v>
      </c>
      <c r="D8" s="8" t="s">
        <v>20</v>
      </c>
      <c r="E8" s="9">
        <v>42991</v>
      </c>
      <c r="F8" s="71">
        <v>0.48888888888888887</v>
      </c>
      <c r="G8" s="10">
        <v>17.8</v>
      </c>
      <c r="H8" s="10">
        <f t="shared" ref="H8:H17" si="0">(G8*1.8)+32</f>
        <v>64.039999999999992</v>
      </c>
      <c r="I8" s="11">
        <v>8.0500000000000007</v>
      </c>
      <c r="J8" s="65">
        <v>3.7250000000000001</v>
      </c>
      <c r="K8" s="12">
        <v>574</v>
      </c>
      <c r="L8" s="11">
        <v>6.6</v>
      </c>
      <c r="M8" s="10" t="s">
        <v>122</v>
      </c>
      <c r="N8" s="10" t="s">
        <v>122</v>
      </c>
      <c r="O8" s="28"/>
    </row>
    <row r="9" spans="1:15" ht="17.25" thickBot="1" x14ac:dyDescent="0.35">
      <c r="A9" s="25" t="s">
        <v>78</v>
      </c>
      <c r="B9" s="13" t="s">
        <v>21</v>
      </c>
      <c r="C9" s="8" t="s">
        <v>135</v>
      </c>
      <c r="D9" s="8" t="s">
        <v>20</v>
      </c>
      <c r="E9" s="9">
        <v>42991</v>
      </c>
      <c r="F9" s="71"/>
      <c r="G9" s="10"/>
      <c r="H9" s="10"/>
      <c r="I9" s="11"/>
      <c r="J9" s="11"/>
      <c r="K9" s="12"/>
      <c r="L9" s="11"/>
      <c r="M9" s="10" t="s">
        <v>122</v>
      </c>
      <c r="N9" s="10" t="s">
        <v>122</v>
      </c>
      <c r="O9" s="23"/>
    </row>
    <row r="10" spans="1:15" ht="18" thickTop="1" thickBot="1" x14ac:dyDescent="0.35">
      <c r="A10" s="25" t="s">
        <v>22</v>
      </c>
      <c r="B10" s="13" t="s">
        <v>23</v>
      </c>
      <c r="C10" s="8" t="s">
        <v>135</v>
      </c>
      <c r="D10" s="13" t="s">
        <v>24</v>
      </c>
      <c r="E10" s="9">
        <v>42991</v>
      </c>
      <c r="F10" s="139"/>
      <c r="G10" s="140"/>
      <c r="H10" s="140"/>
      <c r="I10" s="141"/>
      <c r="J10" s="141"/>
      <c r="K10" s="140"/>
      <c r="L10" s="141"/>
      <c r="M10" s="152"/>
      <c r="N10" s="152"/>
      <c r="O10" s="23" t="s">
        <v>64</v>
      </c>
    </row>
    <row r="11" spans="1:15" ht="17.25" thickTop="1" x14ac:dyDescent="0.3">
      <c r="A11" s="25" t="s">
        <v>80</v>
      </c>
      <c r="B11" s="13" t="s">
        <v>25</v>
      </c>
      <c r="C11" s="8" t="s">
        <v>135</v>
      </c>
      <c r="D11" s="8" t="s">
        <v>24</v>
      </c>
      <c r="E11" s="9">
        <v>42991</v>
      </c>
      <c r="F11" s="71">
        <v>0.59375</v>
      </c>
      <c r="G11" s="10" t="s">
        <v>113</v>
      </c>
      <c r="H11" s="10"/>
      <c r="I11" s="11">
        <v>7.84</v>
      </c>
      <c r="J11" s="65">
        <v>2.5550000000000002</v>
      </c>
      <c r="K11" s="10" t="s">
        <v>113</v>
      </c>
      <c r="L11" s="11">
        <v>3.2</v>
      </c>
      <c r="M11" s="10" t="s">
        <v>122</v>
      </c>
      <c r="N11" s="10" t="s">
        <v>122</v>
      </c>
      <c r="O11" s="23"/>
    </row>
    <row r="12" spans="1:15" ht="16.5" x14ac:dyDescent="0.3">
      <c r="A12" s="25" t="s">
        <v>26</v>
      </c>
      <c r="B12" s="13" t="s">
        <v>27</v>
      </c>
      <c r="C12" s="8" t="s">
        <v>135</v>
      </c>
      <c r="D12" s="8" t="s">
        <v>24</v>
      </c>
      <c r="E12" s="9">
        <v>42991</v>
      </c>
      <c r="F12" s="71"/>
      <c r="G12" s="10"/>
      <c r="H12" s="10"/>
      <c r="I12" s="11"/>
      <c r="J12" s="11"/>
      <c r="K12" s="12"/>
      <c r="L12" s="11"/>
      <c r="M12" s="10" t="s">
        <v>122</v>
      </c>
      <c r="N12" s="10" t="s">
        <v>122</v>
      </c>
      <c r="O12" s="23"/>
    </row>
    <row r="13" spans="1:15" ht="17.25" thickBot="1" x14ac:dyDescent="0.35">
      <c r="A13" s="25" t="s">
        <v>82</v>
      </c>
      <c r="B13" s="13" t="s">
        <v>28</v>
      </c>
      <c r="C13" s="8" t="s">
        <v>135</v>
      </c>
      <c r="D13" s="8" t="s">
        <v>24</v>
      </c>
      <c r="E13" s="9">
        <v>42991</v>
      </c>
      <c r="F13" s="110">
        <v>0.62916666666666665</v>
      </c>
      <c r="G13" s="10" t="s">
        <v>113</v>
      </c>
      <c r="H13" s="10"/>
      <c r="I13" s="11">
        <v>7.78</v>
      </c>
      <c r="J13" s="65">
        <v>2.1749999999999998</v>
      </c>
      <c r="K13" s="10" t="s">
        <v>113</v>
      </c>
      <c r="L13" s="121">
        <v>1.7</v>
      </c>
      <c r="M13" s="12" t="s">
        <v>122</v>
      </c>
      <c r="N13" s="12" t="s">
        <v>122</v>
      </c>
      <c r="O13" s="29"/>
    </row>
    <row r="14" spans="1:15" ht="18" thickTop="1" thickBot="1" x14ac:dyDescent="0.35">
      <c r="A14" s="25" t="s">
        <v>83</v>
      </c>
      <c r="B14" s="13" t="s">
        <v>29</v>
      </c>
      <c r="C14" s="8" t="s">
        <v>135</v>
      </c>
      <c r="D14" s="8" t="s">
        <v>30</v>
      </c>
      <c r="E14" s="9">
        <v>42991</v>
      </c>
      <c r="F14" s="139"/>
      <c r="G14" s="140"/>
      <c r="H14" s="140"/>
      <c r="I14" s="141"/>
      <c r="J14" s="141"/>
      <c r="K14" s="140"/>
      <c r="L14" s="141"/>
      <c r="M14" s="152"/>
      <c r="N14" s="152"/>
      <c r="O14" s="23" t="s">
        <v>64</v>
      </c>
    </row>
    <row r="15" spans="1:15" ht="17.25" thickTop="1" x14ac:dyDescent="0.3">
      <c r="A15" s="25" t="s">
        <v>85</v>
      </c>
      <c r="B15" s="13" t="s">
        <v>31</v>
      </c>
      <c r="C15" s="8" t="s">
        <v>135</v>
      </c>
      <c r="D15" s="8" t="s">
        <v>30</v>
      </c>
      <c r="E15" s="9">
        <v>42991</v>
      </c>
      <c r="F15" s="71">
        <v>0.45624999999999999</v>
      </c>
      <c r="G15" s="10">
        <v>21.1</v>
      </c>
      <c r="H15" s="10">
        <f t="shared" si="0"/>
        <v>69.98</v>
      </c>
      <c r="I15" s="11">
        <v>8.41</v>
      </c>
      <c r="J15" s="11">
        <v>4.28</v>
      </c>
      <c r="K15" s="12">
        <v>374.2</v>
      </c>
      <c r="L15" s="11">
        <v>1.9</v>
      </c>
      <c r="M15" s="10" t="s">
        <v>122</v>
      </c>
      <c r="N15" s="10" t="s">
        <v>122</v>
      </c>
      <c r="O15" s="24"/>
    </row>
    <row r="16" spans="1:15" ht="16.5" x14ac:dyDescent="0.3">
      <c r="A16" s="25" t="s">
        <v>86</v>
      </c>
      <c r="B16" s="13" t="s">
        <v>32</v>
      </c>
      <c r="C16" s="8" t="s">
        <v>135</v>
      </c>
      <c r="D16" s="8" t="s">
        <v>33</v>
      </c>
      <c r="E16" s="9">
        <v>42991</v>
      </c>
      <c r="F16" s="71">
        <v>0.38541666666666669</v>
      </c>
      <c r="G16" s="10">
        <v>16.5</v>
      </c>
      <c r="H16" s="10">
        <f t="shared" si="0"/>
        <v>61.7</v>
      </c>
      <c r="I16" s="11">
        <v>8.07</v>
      </c>
      <c r="J16" s="11">
        <v>4.29</v>
      </c>
      <c r="K16" s="12">
        <v>365.2</v>
      </c>
      <c r="L16" s="11">
        <v>32.5</v>
      </c>
      <c r="M16" s="10" t="s">
        <v>122</v>
      </c>
      <c r="N16" s="10" t="s">
        <v>122</v>
      </c>
      <c r="O16" s="23"/>
    </row>
    <row r="17" spans="1:15" ht="17.25" thickBot="1" x14ac:dyDescent="0.35">
      <c r="A17" s="25" t="s">
        <v>87</v>
      </c>
      <c r="B17" s="13" t="s">
        <v>34</v>
      </c>
      <c r="C17" s="8" t="s">
        <v>135</v>
      </c>
      <c r="D17" s="8" t="s">
        <v>33</v>
      </c>
      <c r="E17" s="9">
        <v>42991</v>
      </c>
      <c r="F17" s="71">
        <v>0.44027777777777777</v>
      </c>
      <c r="G17" s="10">
        <v>17.7</v>
      </c>
      <c r="H17" s="10">
        <f t="shared" si="0"/>
        <v>63.86</v>
      </c>
      <c r="I17" s="11">
        <v>7.8</v>
      </c>
      <c r="J17" s="65">
        <v>5.6550000000000002</v>
      </c>
      <c r="K17" s="10">
        <v>382.6</v>
      </c>
      <c r="L17" s="11">
        <v>13.9</v>
      </c>
      <c r="M17" s="10" t="s">
        <v>122</v>
      </c>
      <c r="N17" s="10" t="s">
        <v>122</v>
      </c>
      <c r="O17" s="26"/>
    </row>
    <row r="18" spans="1:15" ht="18" thickTop="1" thickBot="1" x14ac:dyDescent="0.35">
      <c r="A18" s="25" t="s">
        <v>88</v>
      </c>
      <c r="B18" s="13" t="s">
        <v>35</v>
      </c>
      <c r="C18" s="8" t="s">
        <v>135</v>
      </c>
      <c r="D18" s="8" t="s">
        <v>33</v>
      </c>
      <c r="E18" s="9">
        <v>42991</v>
      </c>
      <c r="F18" s="139"/>
      <c r="G18" s="140"/>
      <c r="H18" s="140"/>
      <c r="I18" s="141"/>
      <c r="J18" s="141"/>
      <c r="K18" s="140"/>
      <c r="L18" s="141"/>
      <c r="M18" s="153"/>
      <c r="N18" s="153"/>
      <c r="O18" s="23" t="s">
        <v>64</v>
      </c>
    </row>
    <row r="19" spans="1:15" ht="17.25" thickTop="1" x14ac:dyDescent="0.3">
      <c r="A19" s="25" t="s">
        <v>82</v>
      </c>
      <c r="B19" s="13" t="s">
        <v>36</v>
      </c>
      <c r="C19" s="8" t="s">
        <v>135</v>
      </c>
      <c r="D19" s="8" t="s">
        <v>24</v>
      </c>
      <c r="E19" s="9">
        <v>42991</v>
      </c>
      <c r="F19" s="71">
        <v>0.62986111111111109</v>
      </c>
      <c r="G19" s="10" t="s">
        <v>113</v>
      </c>
      <c r="H19" s="10"/>
      <c r="I19" s="11">
        <v>7.79</v>
      </c>
      <c r="J19" s="65">
        <v>0.65500000000000003</v>
      </c>
      <c r="K19" s="10" t="s">
        <v>113</v>
      </c>
      <c r="L19" s="11">
        <v>1.6</v>
      </c>
      <c r="M19" s="10" t="s">
        <v>122</v>
      </c>
      <c r="N19" s="10" t="s">
        <v>122</v>
      </c>
      <c r="O19" s="23"/>
    </row>
    <row r="20" spans="1:15" ht="17.25" thickBot="1" x14ac:dyDescent="0.35">
      <c r="A20" s="30" t="s">
        <v>61</v>
      </c>
      <c r="B20" s="27" t="s">
        <v>38</v>
      </c>
      <c r="C20" s="33"/>
      <c r="D20" s="33"/>
      <c r="E20" s="39">
        <v>42991</v>
      </c>
      <c r="F20" s="34"/>
      <c r="G20" s="33"/>
      <c r="H20" s="33"/>
      <c r="I20" s="35"/>
      <c r="J20" s="35"/>
      <c r="K20" s="36"/>
      <c r="L20" s="129"/>
      <c r="M20" s="27" t="s">
        <v>122</v>
      </c>
      <c r="N20" s="27" t="s">
        <v>122</v>
      </c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19" sqref="M19"/>
    </sheetView>
  </sheetViews>
  <sheetFormatPr defaultRowHeight="15" x14ac:dyDescent="0.25"/>
  <cols>
    <col min="1" max="1" width="63.42578125" bestFit="1" customWidth="1"/>
    <col min="2" max="2" width="6.85546875" bestFit="1" customWidth="1"/>
    <col min="3" max="3" width="9.7109375" bestFit="1" customWidth="1"/>
    <col min="4" max="4" width="9" bestFit="1" customWidth="1"/>
    <col min="5" max="5" width="9.140625" bestFit="1" customWidth="1"/>
    <col min="6" max="6" width="8.5703125" bestFit="1" customWidth="1"/>
    <col min="7" max="7" width="9.85546875" bestFit="1" customWidth="1"/>
    <col min="8" max="8" width="7.42578125" bestFit="1" customWidth="1"/>
    <col min="9" max="9" width="4.5703125" bestFit="1" customWidth="1"/>
    <col min="10" max="10" width="7.140625" bestFit="1" customWidth="1"/>
    <col min="11" max="11" width="12.42578125" customWidth="1"/>
    <col min="12" max="12" width="9.85546875" style="44" bestFit="1" customWidth="1"/>
    <col min="13" max="13" width="7.5703125" bestFit="1" customWidth="1"/>
    <col min="14" max="14" width="13.140625" customWidth="1"/>
    <col min="15" max="15" width="6.85546875" bestFit="1" customWidth="1"/>
  </cols>
  <sheetData>
    <row r="1" spans="1:15" ht="30.75" thickBot="1" x14ac:dyDescent="0.45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47.25" x14ac:dyDescent="0.25">
      <c r="A2" s="32" t="s">
        <v>0</v>
      </c>
      <c r="B2" s="16" t="s">
        <v>1</v>
      </c>
      <c r="C2" s="16" t="s">
        <v>2</v>
      </c>
      <c r="D2" s="16" t="s">
        <v>43</v>
      </c>
      <c r="E2" s="16" t="s">
        <v>3</v>
      </c>
      <c r="F2" s="16" t="s">
        <v>4</v>
      </c>
      <c r="G2" s="17" t="s">
        <v>45</v>
      </c>
      <c r="H2" s="17" t="s">
        <v>44</v>
      </c>
      <c r="I2" s="18" t="s">
        <v>5</v>
      </c>
      <c r="J2" s="16" t="s">
        <v>6</v>
      </c>
      <c r="K2" s="17" t="s">
        <v>7</v>
      </c>
      <c r="L2" s="17" t="s">
        <v>60</v>
      </c>
      <c r="M2" s="19" t="s">
        <v>8</v>
      </c>
      <c r="N2" s="20" t="s">
        <v>9</v>
      </c>
      <c r="O2" s="21" t="s">
        <v>10</v>
      </c>
    </row>
    <row r="3" spans="1:15" ht="15.75" x14ac:dyDescent="0.25">
      <c r="A3" s="31" t="s">
        <v>46</v>
      </c>
      <c r="B3" s="13" t="s">
        <v>11</v>
      </c>
      <c r="C3" s="71" t="s">
        <v>159</v>
      </c>
      <c r="D3" s="8" t="s">
        <v>12</v>
      </c>
      <c r="E3" s="9">
        <v>43202</v>
      </c>
      <c r="F3" s="40">
        <v>0.52638888888888891</v>
      </c>
      <c r="G3" s="10">
        <v>13.9</v>
      </c>
      <c r="H3" s="10">
        <f>G3*1.8+32</f>
        <v>57.019999999999996</v>
      </c>
      <c r="I3" s="11">
        <v>7.66</v>
      </c>
      <c r="J3" s="65">
        <v>5.1349999999999998</v>
      </c>
      <c r="K3" s="12">
        <v>315</v>
      </c>
      <c r="L3" s="10">
        <v>14</v>
      </c>
      <c r="M3" s="10">
        <v>48.7</v>
      </c>
      <c r="N3" s="11">
        <v>1.02</v>
      </c>
      <c r="O3" s="23"/>
    </row>
    <row r="4" spans="1:15" ht="16.5" thickBot="1" x14ac:dyDescent="0.3">
      <c r="A4" s="22" t="s">
        <v>47</v>
      </c>
      <c r="B4" s="13" t="s">
        <v>13</v>
      </c>
      <c r="C4" s="71" t="s">
        <v>159</v>
      </c>
      <c r="D4" s="8" t="s">
        <v>12</v>
      </c>
      <c r="E4" s="50">
        <v>43202</v>
      </c>
      <c r="F4" s="51">
        <v>0.53819444444444442</v>
      </c>
      <c r="G4" s="52">
        <v>10.3</v>
      </c>
      <c r="H4" s="52">
        <f>G4*1.8+32</f>
        <v>50.540000000000006</v>
      </c>
      <c r="I4" s="53">
        <v>7.58</v>
      </c>
      <c r="J4" s="66">
        <v>2.6539999999999999</v>
      </c>
      <c r="K4" s="54">
        <v>245.1</v>
      </c>
      <c r="L4" s="52">
        <v>2.7</v>
      </c>
      <c r="M4" s="55">
        <v>67.599999999999994</v>
      </c>
      <c r="N4" s="65">
        <v>0.313</v>
      </c>
      <c r="O4" s="23"/>
    </row>
    <row r="5" spans="1:15" ht="17.25" thickTop="1" thickBot="1" x14ac:dyDescent="0.3">
      <c r="A5" s="22" t="s">
        <v>48</v>
      </c>
      <c r="B5" s="14" t="s">
        <v>14</v>
      </c>
      <c r="C5" s="71" t="s">
        <v>159</v>
      </c>
      <c r="D5" s="49" t="s">
        <v>12</v>
      </c>
      <c r="E5" s="139"/>
      <c r="F5" s="139"/>
      <c r="G5" s="140"/>
      <c r="H5" s="141"/>
      <c r="I5" s="141"/>
      <c r="J5" s="140"/>
      <c r="K5" s="141"/>
      <c r="L5" s="140"/>
      <c r="M5" s="142"/>
      <c r="N5" s="142"/>
      <c r="O5" s="24"/>
    </row>
    <row r="6" spans="1:15" ht="17.25" thickTop="1" x14ac:dyDescent="0.3">
      <c r="A6" s="25" t="s">
        <v>15</v>
      </c>
      <c r="B6" s="13" t="s">
        <v>16</v>
      </c>
      <c r="C6" s="71" t="s">
        <v>159</v>
      </c>
      <c r="D6" s="8" t="s">
        <v>17</v>
      </c>
      <c r="E6" s="56">
        <v>43202</v>
      </c>
      <c r="F6" s="41">
        <v>0.46666666666666662</v>
      </c>
      <c r="G6" s="46">
        <v>11.4</v>
      </c>
      <c r="H6" s="46">
        <f>G6*1.8+32</f>
        <v>52.519999999999996</v>
      </c>
      <c r="I6" s="47">
        <v>7.55</v>
      </c>
      <c r="J6" s="67">
        <v>2.2629999999999999</v>
      </c>
      <c r="K6" s="48">
        <v>327.10000000000002</v>
      </c>
      <c r="L6" s="46">
        <v>1.1000000000000001</v>
      </c>
      <c r="M6" s="46">
        <v>2</v>
      </c>
      <c r="N6" s="72">
        <v>7.3400000000000007E-2</v>
      </c>
      <c r="O6" s="23"/>
    </row>
    <row r="7" spans="1:15" ht="16.5" x14ac:dyDescent="0.3">
      <c r="A7" s="25" t="s">
        <v>49</v>
      </c>
      <c r="B7" s="13" t="s">
        <v>18</v>
      </c>
      <c r="C7" s="71" t="s">
        <v>159</v>
      </c>
      <c r="D7" s="8" t="s">
        <v>17</v>
      </c>
      <c r="E7" s="9">
        <v>43202</v>
      </c>
      <c r="F7" s="41">
        <v>0.47916666666666669</v>
      </c>
      <c r="G7" s="10">
        <v>11.6</v>
      </c>
      <c r="H7" s="10">
        <f>G7*1.8+32</f>
        <v>52.879999999999995</v>
      </c>
      <c r="I7" s="11">
        <v>8.07</v>
      </c>
      <c r="J7" s="65">
        <v>2.823</v>
      </c>
      <c r="K7" s="12">
        <v>328.8</v>
      </c>
      <c r="L7" s="10">
        <v>2.7</v>
      </c>
      <c r="M7" s="10">
        <v>10.7</v>
      </c>
      <c r="N7" s="72">
        <v>8.3400000000000002E-2</v>
      </c>
      <c r="O7" s="23"/>
    </row>
    <row r="8" spans="1:15" ht="17.25" thickBot="1" x14ac:dyDescent="0.35">
      <c r="A8" s="25" t="s">
        <v>50</v>
      </c>
      <c r="B8" s="13" t="s">
        <v>19</v>
      </c>
      <c r="C8" s="71" t="s">
        <v>159</v>
      </c>
      <c r="D8" s="8" t="s">
        <v>20</v>
      </c>
      <c r="E8" s="50">
        <v>43202</v>
      </c>
      <c r="F8" s="51">
        <v>0.44305555555555554</v>
      </c>
      <c r="G8" s="52">
        <v>11</v>
      </c>
      <c r="H8" s="52">
        <f>G8*1.8+32</f>
        <v>51.8</v>
      </c>
      <c r="I8" s="53">
        <v>8.0399999999999991</v>
      </c>
      <c r="J8" s="66">
        <v>3.085</v>
      </c>
      <c r="K8" s="54">
        <v>454.6</v>
      </c>
      <c r="L8" s="52">
        <v>6.7</v>
      </c>
      <c r="M8" s="52">
        <v>81.599999999999994</v>
      </c>
      <c r="N8" s="66">
        <v>0.246</v>
      </c>
      <c r="O8" s="28"/>
    </row>
    <row r="9" spans="1:15" ht="18" thickTop="1" thickBot="1" x14ac:dyDescent="0.35">
      <c r="A9" s="25" t="s">
        <v>51</v>
      </c>
      <c r="B9" s="13" t="s">
        <v>21</v>
      </c>
      <c r="C9" s="71" t="s">
        <v>159</v>
      </c>
      <c r="D9" s="49" t="s">
        <v>20</v>
      </c>
      <c r="E9" s="139"/>
      <c r="F9" s="140"/>
      <c r="G9" s="140"/>
      <c r="H9" s="141"/>
      <c r="I9" s="141"/>
      <c r="J9" s="140"/>
      <c r="K9" s="141"/>
      <c r="L9" s="140"/>
      <c r="M9" s="142"/>
      <c r="N9" s="142"/>
      <c r="O9" s="45"/>
    </row>
    <row r="10" spans="1:15" ht="17.25" thickTop="1" x14ac:dyDescent="0.3">
      <c r="A10" s="25" t="s">
        <v>22</v>
      </c>
      <c r="B10" s="13" t="s">
        <v>23</v>
      </c>
      <c r="C10" s="71" t="s">
        <v>159</v>
      </c>
      <c r="D10" s="13" t="s">
        <v>24</v>
      </c>
      <c r="E10" s="57">
        <v>43202</v>
      </c>
      <c r="F10" s="58">
        <v>0.4236111111111111</v>
      </c>
      <c r="G10" s="59">
        <v>12.1</v>
      </c>
      <c r="H10" s="59">
        <f>G10*1.8+32</f>
        <v>53.78</v>
      </c>
      <c r="I10" s="60">
        <v>8.1</v>
      </c>
      <c r="J10" s="68">
        <v>3.3519999999999999</v>
      </c>
      <c r="K10" s="59">
        <v>385.5</v>
      </c>
      <c r="L10" s="59">
        <v>5.0999999999999996</v>
      </c>
      <c r="M10" s="61">
        <v>261.3</v>
      </c>
      <c r="N10" s="73">
        <v>5.3499999999999999E-2</v>
      </c>
      <c r="O10" s="45"/>
    </row>
    <row r="11" spans="1:15" ht="16.5" x14ac:dyDescent="0.3">
      <c r="A11" s="25" t="s">
        <v>52</v>
      </c>
      <c r="B11" s="13" t="s">
        <v>25</v>
      </c>
      <c r="C11" s="71" t="s">
        <v>159</v>
      </c>
      <c r="D11" s="8" t="s">
        <v>24</v>
      </c>
      <c r="E11" s="9">
        <v>43202</v>
      </c>
      <c r="F11" s="41">
        <v>0.57291666666666663</v>
      </c>
      <c r="G11" s="46">
        <v>13.5</v>
      </c>
      <c r="H11" s="46">
        <f>G11*1.8+32</f>
        <v>56.3</v>
      </c>
      <c r="I11" s="47">
        <v>7.89</v>
      </c>
      <c r="J11" s="67">
        <v>3.306</v>
      </c>
      <c r="K11" s="48">
        <v>310.5</v>
      </c>
      <c r="L11" s="46">
        <v>2.1</v>
      </c>
      <c r="M11" s="46">
        <v>1413.6</v>
      </c>
      <c r="N11" s="67">
        <v>0.16300000000000001</v>
      </c>
      <c r="O11" s="23"/>
    </row>
    <row r="12" spans="1:15" ht="17.25" thickBot="1" x14ac:dyDescent="0.35">
      <c r="A12" s="25" t="s">
        <v>26</v>
      </c>
      <c r="B12" s="13" t="s">
        <v>27</v>
      </c>
      <c r="C12" s="71" t="s">
        <v>159</v>
      </c>
      <c r="D12" s="8" t="s">
        <v>24</v>
      </c>
      <c r="E12" s="9">
        <v>43202</v>
      </c>
      <c r="F12" s="41">
        <v>0.59027777777777779</v>
      </c>
      <c r="G12" s="10">
        <v>13.5</v>
      </c>
      <c r="H12" s="10">
        <f>G12*1.8+32</f>
        <v>56.3</v>
      </c>
      <c r="I12" s="11">
        <v>7.77</v>
      </c>
      <c r="J12" s="65">
        <v>3.1259999999999999</v>
      </c>
      <c r="K12" s="12">
        <v>330.2</v>
      </c>
      <c r="L12" s="10">
        <v>1.4</v>
      </c>
      <c r="M12" s="10">
        <v>325.5</v>
      </c>
      <c r="N12" s="65">
        <v>0.14299999999999999</v>
      </c>
      <c r="O12" s="23"/>
    </row>
    <row r="13" spans="1:15" ht="18" thickTop="1" thickBot="1" x14ac:dyDescent="0.35">
      <c r="A13" s="25" t="s">
        <v>57</v>
      </c>
      <c r="B13" s="13" t="s">
        <v>28</v>
      </c>
      <c r="C13" s="71" t="s">
        <v>159</v>
      </c>
      <c r="D13" s="8" t="s">
        <v>24</v>
      </c>
      <c r="E13" s="139"/>
      <c r="F13" s="140"/>
      <c r="G13" s="140"/>
      <c r="H13" s="141"/>
      <c r="I13" s="141"/>
      <c r="J13" s="140"/>
      <c r="K13" s="141"/>
      <c r="L13" s="140"/>
      <c r="M13" s="142"/>
      <c r="N13" s="142"/>
      <c r="O13" s="29"/>
    </row>
    <row r="14" spans="1:15" ht="17.25" thickTop="1" x14ac:dyDescent="0.3">
      <c r="A14" s="25" t="s">
        <v>53</v>
      </c>
      <c r="B14" s="13" t="s">
        <v>29</v>
      </c>
      <c r="C14" s="71" t="s">
        <v>159</v>
      </c>
      <c r="D14" s="8" t="s">
        <v>30</v>
      </c>
      <c r="E14" s="9">
        <v>43202</v>
      </c>
      <c r="F14" s="41">
        <v>0.40625</v>
      </c>
      <c r="G14" s="10">
        <v>8.5</v>
      </c>
      <c r="H14" s="10">
        <f t="shared" ref="H14:H19" si="0">G14*1.8+32</f>
        <v>47.3</v>
      </c>
      <c r="I14" s="11">
        <v>7.98</v>
      </c>
      <c r="J14" s="65">
        <v>3.63</v>
      </c>
      <c r="K14" s="12">
        <v>265.7</v>
      </c>
      <c r="L14" s="10">
        <v>11.3</v>
      </c>
      <c r="M14" s="15">
        <v>307.60000000000002</v>
      </c>
      <c r="N14" s="72">
        <v>8.6800000000000002E-2</v>
      </c>
      <c r="O14" s="23"/>
    </row>
    <row r="15" spans="1:15" ht="16.5" x14ac:dyDescent="0.3">
      <c r="A15" s="25" t="s">
        <v>54</v>
      </c>
      <c r="B15" s="13" t="s">
        <v>31</v>
      </c>
      <c r="C15" s="71" t="s">
        <v>159</v>
      </c>
      <c r="D15" s="8" t="s">
        <v>30</v>
      </c>
      <c r="E15" s="9">
        <v>43202</v>
      </c>
      <c r="F15" s="41">
        <v>0.39930555555555558</v>
      </c>
      <c r="G15" s="10">
        <v>11.5</v>
      </c>
      <c r="H15" s="10">
        <f t="shared" si="0"/>
        <v>52.7</v>
      </c>
      <c r="I15" s="11">
        <v>7.56</v>
      </c>
      <c r="J15" s="65">
        <v>2.7869999999999999</v>
      </c>
      <c r="K15" s="12">
        <v>244.1</v>
      </c>
      <c r="L15" s="10">
        <v>2.2000000000000002</v>
      </c>
      <c r="M15" s="10">
        <v>1986.3</v>
      </c>
      <c r="N15" s="72">
        <v>7.3400000000000007E-2</v>
      </c>
      <c r="O15" s="24"/>
    </row>
    <row r="16" spans="1:15" ht="16.5" x14ac:dyDescent="0.3">
      <c r="A16" s="25" t="s">
        <v>55</v>
      </c>
      <c r="B16" s="13" t="s">
        <v>32</v>
      </c>
      <c r="C16" s="71" t="s">
        <v>159</v>
      </c>
      <c r="D16" s="8" t="s">
        <v>33</v>
      </c>
      <c r="E16" s="9">
        <v>43202</v>
      </c>
      <c r="F16" s="41">
        <v>0.36249999999999999</v>
      </c>
      <c r="G16" s="10">
        <v>8.1999999999999993</v>
      </c>
      <c r="H16" s="10">
        <f t="shared" si="0"/>
        <v>46.76</v>
      </c>
      <c r="I16" s="11">
        <v>8.1999999999999993</v>
      </c>
      <c r="J16" s="65">
        <v>3.7480000000000002</v>
      </c>
      <c r="K16" s="12">
        <v>299.39999999999998</v>
      </c>
      <c r="L16" s="10">
        <v>58.8</v>
      </c>
      <c r="M16" s="10">
        <v>261.3</v>
      </c>
      <c r="N16" s="65">
        <v>0.19</v>
      </c>
      <c r="O16" s="23"/>
    </row>
    <row r="17" spans="1:15" ht="16.5" x14ac:dyDescent="0.3">
      <c r="A17" s="25" t="s">
        <v>56</v>
      </c>
      <c r="B17" s="13" t="s">
        <v>34</v>
      </c>
      <c r="C17" s="71" t="s">
        <v>159</v>
      </c>
      <c r="D17" s="8" t="s">
        <v>33</v>
      </c>
      <c r="E17" s="9">
        <v>43202</v>
      </c>
      <c r="F17" s="41">
        <v>0.37152777777777773</v>
      </c>
      <c r="G17" s="10">
        <v>10.7</v>
      </c>
      <c r="H17" s="10">
        <f t="shared" si="0"/>
        <v>51.26</v>
      </c>
      <c r="I17" s="11">
        <v>7.87</v>
      </c>
      <c r="J17" s="65">
        <v>3.3730000000000002</v>
      </c>
      <c r="K17" s="10">
        <v>313.7</v>
      </c>
      <c r="L17" s="10">
        <v>20.399999999999999</v>
      </c>
      <c r="M17" s="10">
        <v>248.9</v>
      </c>
      <c r="N17" s="65">
        <v>0.10299999999999999</v>
      </c>
      <c r="O17" s="26"/>
    </row>
    <row r="18" spans="1:15" ht="16.5" x14ac:dyDescent="0.3">
      <c r="A18" s="25" t="s">
        <v>58</v>
      </c>
      <c r="B18" s="13" t="s">
        <v>35</v>
      </c>
      <c r="C18" s="71" t="s">
        <v>159</v>
      </c>
      <c r="D18" s="8" t="s">
        <v>33</v>
      </c>
      <c r="E18" s="9">
        <v>43202</v>
      </c>
      <c r="F18" s="41">
        <v>0.3444444444444445</v>
      </c>
      <c r="G18" s="10">
        <v>11.5</v>
      </c>
      <c r="H18" s="10">
        <f t="shared" si="0"/>
        <v>52.7</v>
      </c>
      <c r="I18" s="11">
        <v>8.23</v>
      </c>
      <c r="J18" s="65">
        <v>3.4860000000000002</v>
      </c>
      <c r="K18" s="10">
        <v>490</v>
      </c>
      <c r="L18" s="10">
        <v>1.4</v>
      </c>
      <c r="M18" s="10">
        <v>1046.2</v>
      </c>
      <c r="N18" s="65">
        <v>0.123</v>
      </c>
      <c r="O18" s="23"/>
    </row>
    <row r="19" spans="1:15" ht="16.5" x14ac:dyDescent="0.3">
      <c r="A19" s="25" t="s">
        <v>59</v>
      </c>
      <c r="B19" s="13" t="s">
        <v>36</v>
      </c>
      <c r="C19" s="71" t="s">
        <v>159</v>
      </c>
      <c r="D19" s="8" t="s">
        <v>24</v>
      </c>
      <c r="E19" s="9">
        <v>43202</v>
      </c>
      <c r="F19" s="41">
        <v>0.57361111111111118</v>
      </c>
      <c r="G19" s="10">
        <v>13.5</v>
      </c>
      <c r="H19" s="10">
        <f t="shared" si="0"/>
        <v>56.3</v>
      </c>
      <c r="I19" s="11">
        <v>7.82</v>
      </c>
      <c r="J19" s="65">
        <v>3.1160000000000001</v>
      </c>
      <c r="K19" s="12">
        <v>310.8</v>
      </c>
      <c r="L19" s="10">
        <v>2.2000000000000002</v>
      </c>
      <c r="M19" s="15">
        <v>1046.2</v>
      </c>
      <c r="N19" s="65">
        <v>0.157</v>
      </c>
      <c r="O19" s="23"/>
    </row>
    <row r="20" spans="1:15" ht="17.25" thickBot="1" x14ac:dyDescent="0.35">
      <c r="A20" s="30" t="s">
        <v>37</v>
      </c>
      <c r="B20" s="27" t="s">
        <v>38</v>
      </c>
      <c r="C20" s="33"/>
      <c r="D20" s="33"/>
      <c r="E20" s="39"/>
      <c r="F20" s="34"/>
      <c r="G20" s="33"/>
      <c r="H20" s="33"/>
      <c r="I20" s="35"/>
      <c r="J20" s="35"/>
      <c r="K20" s="36"/>
      <c r="L20" s="42"/>
      <c r="M20" s="37"/>
      <c r="N20" s="34"/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43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7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7"/>
      <c r="M23" s="6"/>
      <c r="N23" s="3"/>
      <c r="O23" s="3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sqref="A1:O1"/>
    </sheetView>
  </sheetViews>
  <sheetFormatPr defaultRowHeight="15" x14ac:dyDescent="0.25"/>
  <cols>
    <col min="1" max="1" width="63.42578125" bestFit="1" customWidth="1"/>
    <col min="2" max="2" width="6.85546875" bestFit="1" customWidth="1"/>
    <col min="3" max="3" width="11.85546875" bestFit="1" customWidth="1"/>
    <col min="4" max="4" width="9" bestFit="1" customWidth="1"/>
    <col min="6" max="6" width="8.5703125" bestFit="1" customWidth="1"/>
    <col min="7" max="7" width="9.28515625" bestFit="1" customWidth="1"/>
    <col min="8" max="8" width="7.42578125" bestFit="1" customWidth="1"/>
    <col min="9" max="9" width="4.5703125" bestFit="1" customWidth="1"/>
    <col min="10" max="10" width="7.140625" bestFit="1" customWidth="1"/>
    <col min="11" max="11" width="13" bestFit="1" customWidth="1"/>
    <col min="12" max="12" width="9.28515625" customWidth="1"/>
    <col min="13" max="13" width="7.7109375" bestFit="1" customWidth="1"/>
    <col min="14" max="14" width="13.140625" customWidth="1"/>
    <col min="15" max="15" width="6.85546875" bestFit="1" customWidth="1"/>
  </cols>
  <sheetData>
    <row r="1" spans="1:15" ht="30.75" thickBot="1" x14ac:dyDescent="0.45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47.25" x14ac:dyDescent="0.25">
      <c r="A2" s="32" t="s">
        <v>0</v>
      </c>
      <c r="B2" s="16" t="s">
        <v>1</v>
      </c>
      <c r="C2" s="16" t="s">
        <v>2</v>
      </c>
      <c r="D2" s="16" t="s">
        <v>43</v>
      </c>
      <c r="E2" s="16" t="s">
        <v>3</v>
      </c>
      <c r="F2" s="16" t="s">
        <v>4</v>
      </c>
      <c r="G2" s="17" t="s">
        <v>45</v>
      </c>
      <c r="H2" s="17" t="s">
        <v>44</v>
      </c>
      <c r="I2" s="18" t="s">
        <v>5</v>
      </c>
      <c r="J2" s="16" t="s">
        <v>6</v>
      </c>
      <c r="K2" s="17" t="s">
        <v>7</v>
      </c>
      <c r="L2" s="17" t="s">
        <v>60</v>
      </c>
      <c r="M2" s="19" t="s">
        <v>8</v>
      </c>
      <c r="N2" s="20" t="s">
        <v>9</v>
      </c>
      <c r="O2" s="21" t="s">
        <v>10</v>
      </c>
    </row>
    <row r="3" spans="1:15" ht="15.75" x14ac:dyDescent="0.25">
      <c r="A3" s="31" t="s">
        <v>46</v>
      </c>
      <c r="B3" s="13" t="s">
        <v>11</v>
      </c>
      <c r="C3" s="71" t="s">
        <v>170</v>
      </c>
      <c r="D3" s="8" t="s">
        <v>12</v>
      </c>
      <c r="E3" s="9">
        <v>43236</v>
      </c>
      <c r="F3" s="40">
        <v>0.52916666666666667</v>
      </c>
      <c r="G3" s="10">
        <v>17.8</v>
      </c>
      <c r="H3" s="10">
        <f>G3*1.8+32</f>
        <v>64.039999999999992</v>
      </c>
      <c r="I3" s="11">
        <v>7.32</v>
      </c>
      <c r="J3" s="65">
        <v>4.3330000000000002</v>
      </c>
      <c r="K3" s="12">
        <v>246.3</v>
      </c>
      <c r="L3" s="10">
        <v>4</v>
      </c>
      <c r="M3" s="10">
        <v>228.2</v>
      </c>
      <c r="N3" s="65">
        <v>0.68</v>
      </c>
      <c r="O3" s="23"/>
    </row>
    <row r="4" spans="1:15" ht="16.5" thickBot="1" x14ac:dyDescent="0.3">
      <c r="A4" s="22" t="s">
        <v>47</v>
      </c>
      <c r="B4" s="13" t="s">
        <v>13</v>
      </c>
      <c r="C4" s="71" t="s">
        <v>170</v>
      </c>
      <c r="D4" s="8" t="s">
        <v>12</v>
      </c>
      <c r="E4" s="9">
        <v>43236</v>
      </c>
      <c r="F4" s="51">
        <v>0.51388888888888895</v>
      </c>
      <c r="G4" s="52">
        <v>16.100000000000001</v>
      </c>
      <c r="H4" s="52">
        <f>G4*1.8+32</f>
        <v>60.980000000000004</v>
      </c>
      <c r="I4" s="53">
        <v>7.28</v>
      </c>
      <c r="J4" s="66">
        <v>7.1369999999999996</v>
      </c>
      <c r="K4" s="54">
        <v>109.6</v>
      </c>
      <c r="L4" s="52">
        <v>22.3</v>
      </c>
      <c r="M4" s="55">
        <v>2419.1999999999998</v>
      </c>
      <c r="N4" s="65">
        <v>0.45200000000000001</v>
      </c>
      <c r="O4" s="23"/>
    </row>
    <row r="5" spans="1:15" ht="17.25" thickTop="1" thickBot="1" x14ac:dyDescent="0.3">
      <c r="A5" s="22" t="s">
        <v>48</v>
      </c>
      <c r="B5" s="14" t="s">
        <v>14</v>
      </c>
      <c r="C5" s="71" t="s">
        <v>170</v>
      </c>
      <c r="D5" s="49" t="s">
        <v>12</v>
      </c>
      <c r="E5" s="139"/>
      <c r="F5" s="140"/>
      <c r="G5" s="140"/>
      <c r="H5" s="141"/>
      <c r="I5" s="141"/>
      <c r="J5" s="140"/>
      <c r="K5" s="141"/>
      <c r="L5" s="140"/>
      <c r="M5" s="142"/>
      <c r="N5" s="142"/>
      <c r="O5" s="70"/>
    </row>
    <row r="6" spans="1:15" ht="17.25" thickTop="1" x14ac:dyDescent="0.3">
      <c r="A6" s="25" t="s">
        <v>15</v>
      </c>
      <c r="B6" s="13" t="s">
        <v>16</v>
      </c>
      <c r="C6" s="71" t="s">
        <v>170</v>
      </c>
      <c r="D6" s="8" t="s">
        <v>17</v>
      </c>
      <c r="E6" s="9">
        <v>43236</v>
      </c>
      <c r="F6" s="41">
        <v>0.46388888888888885</v>
      </c>
      <c r="G6" s="46">
        <v>15.2</v>
      </c>
      <c r="H6" s="46">
        <f>G6*1.8+32</f>
        <v>59.36</v>
      </c>
      <c r="I6" s="47">
        <v>7.39</v>
      </c>
      <c r="J6" s="67">
        <v>4.4820000000000002</v>
      </c>
      <c r="K6" s="48">
        <v>274.5</v>
      </c>
      <c r="L6" s="46">
        <v>2.7</v>
      </c>
      <c r="M6" s="46">
        <v>1413.6</v>
      </c>
      <c r="N6" s="65">
        <v>9.1999999999999998E-2</v>
      </c>
      <c r="O6" s="23"/>
    </row>
    <row r="7" spans="1:15" ht="16.5" x14ac:dyDescent="0.3">
      <c r="A7" s="25" t="s">
        <v>49</v>
      </c>
      <c r="B7" s="13" t="s">
        <v>18</v>
      </c>
      <c r="C7" s="71" t="s">
        <v>170</v>
      </c>
      <c r="D7" s="8" t="s">
        <v>17</v>
      </c>
      <c r="E7" s="9">
        <v>43236</v>
      </c>
      <c r="F7" s="41">
        <v>0.47222222222222227</v>
      </c>
      <c r="G7" s="10">
        <v>15.6</v>
      </c>
      <c r="H7" s="10">
        <f>G7*1.8+32</f>
        <v>60.08</v>
      </c>
      <c r="I7" s="11">
        <v>8.0299999999999994</v>
      </c>
      <c r="J7" s="65">
        <v>4.7850000000000001</v>
      </c>
      <c r="K7" s="12">
        <v>714</v>
      </c>
      <c r="L7" s="10">
        <v>4.7</v>
      </c>
      <c r="M7" s="10">
        <v>29.2</v>
      </c>
      <c r="N7" s="65">
        <v>0.13700000000000001</v>
      </c>
      <c r="O7" s="23"/>
    </row>
    <row r="8" spans="1:15" ht="17.25" thickBot="1" x14ac:dyDescent="0.35">
      <c r="A8" s="25" t="s">
        <v>50</v>
      </c>
      <c r="B8" s="13" t="s">
        <v>19</v>
      </c>
      <c r="C8" s="71" t="s">
        <v>170</v>
      </c>
      <c r="D8" s="8" t="s">
        <v>20</v>
      </c>
      <c r="E8" s="9">
        <v>43236</v>
      </c>
      <c r="F8" s="51">
        <v>0.44305555555555554</v>
      </c>
      <c r="G8" s="52">
        <v>14.4</v>
      </c>
      <c r="H8" s="52">
        <f>G8*1.8+32</f>
        <v>57.92</v>
      </c>
      <c r="I8" s="53">
        <v>7.92</v>
      </c>
      <c r="J8" s="66">
        <v>3.2330000000000001</v>
      </c>
      <c r="K8" s="54">
        <v>494</v>
      </c>
      <c r="L8" s="52">
        <v>15.8</v>
      </c>
      <c r="M8" s="52">
        <v>90.7</v>
      </c>
      <c r="N8" s="66">
        <v>0.29399999999999998</v>
      </c>
      <c r="O8" s="28"/>
    </row>
    <row r="9" spans="1:15" ht="18" thickTop="1" thickBot="1" x14ac:dyDescent="0.35">
      <c r="A9" s="25" t="s">
        <v>51</v>
      </c>
      <c r="B9" s="13" t="s">
        <v>21</v>
      </c>
      <c r="C9" s="71" t="s">
        <v>170</v>
      </c>
      <c r="D9" s="49" t="s">
        <v>20</v>
      </c>
      <c r="E9" s="139"/>
      <c r="F9" s="140"/>
      <c r="G9" s="140"/>
      <c r="H9" s="141"/>
      <c r="I9" s="141"/>
      <c r="J9" s="140"/>
      <c r="K9" s="141"/>
      <c r="L9" s="140"/>
      <c r="M9" s="142"/>
      <c r="N9" s="142"/>
      <c r="O9" s="70"/>
    </row>
    <row r="10" spans="1:15" ht="17.25" thickTop="1" x14ac:dyDescent="0.3">
      <c r="A10" s="25" t="s">
        <v>22</v>
      </c>
      <c r="B10" s="13" t="s">
        <v>23</v>
      </c>
      <c r="C10" s="71" t="s">
        <v>170</v>
      </c>
      <c r="D10" s="13" t="s">
        <v>24</v>
      </c>
      <c r="E10" s="9">
        <v>43236</v>
      </c>
      <c r="F10" s="58">
        <v>0.41805555555555557</v>
      </c>
      <c r="G10" s="59">
        <v>17.899999999999999</v>
      </c>
      <c r="H10" s="59">
        <f>G10*1.8+32</f>
        <v>64.22</v>
      </c>
      <c r="I10" s="60">
        <v>7.87</v>
      </c>
      <c r="J10" s="68">
        <v>6.952</v>
      </c>
      <c r="K10" s="59">
        <v>376.5</v>
      </c>
      <c r="L10" s="59">
        <v>12.8</v>
      </c>
      <c r="M10" s="59" t="s">
        <v>62</v>
      </c>
      <c r="N10" s="69">
        <v>0.108</v>
      </c>
      <c r="O10" s="45"/>
    </row>
    <row r="11" spans="1:15" ht="16.5" x14ac:dyDescent="0.3">
      <c r="A11" s="25" t="s">
        <v>52</v>
      </c>
      <c r="B11" s="13" t="s">
        <v>25</v>
      </c>
      <c r="C11" s="71" t="s">
        <v>170</v>
      </c>
      <c r="D11" s="8" t="s">
        <v>24</v>
      </c>
      <c r="E11" s="9">
        <v>43236</v>
      </c>
      <c r="F11" s="41">
        <v>0.55555555555555558</v>
      </c>
      <c r="G11" s="46">
        <v>17.3</v>
      </c>
      <c r="H11" s="46">
        <f t="shared" ref="H11:H19" si="0">G11*1.8+32</f>
        <v>63.14</v>
      </c>
      <c r="I11" s="47">
        <v>7.45</v>
      </c>
      <c r="J11" s="67">
        <v>7.41</v>
      </c>
      <c r="K11" s="48">
        <v>106</v>
      </c>
      <c r="L11" s="46">
        <v>115</v>
      </c>
      <c r="M11" s="59" t="s">
        <v>62</v>
      </c>
      <c r="N11" s="67">
        <v>0.39100000000000001</v>
      </c>
      <c r="O11" s="23"/>
    </row>
    <row r="12" spans="1:15" ht="16.5" x14ac:dyDescent="0.3">
      <c r="A12" s="25" t="s">
        <v>26</v>
      </c>
      <c r="B12" s="13" t="s">
        <v>27</v>
      </c>
      <c r="C12" s="71" t="s">
        <v>170</v>
      </c>
      <c r="D12" s="8" t="s">
        <v>24</v>
      </c>
      <c r="E12" s="9">
        <v>43236</v>
      </c>
      <c r="F12" s="41">
        <v>0.64444444444444449</v>
      </c>
      <c r="G12" s="10">
        <v>17.399999999999999</v>
      </c>
      <c r="H12" s="10">
        <f t="shared" si="0"/>
        <v>63.319999999999993</v>
      </c>
      <c r="I12" s="11">
        <v>7.33</v>
      </c>
      <c r="J12" s="65">
        <v>3.8450000000000002</v>
      </c>
      <c r="K12" s="12">
        <v>80.5</v>
      </c>
      <c r="L12" s="10">
        <v>88</v>
      </c>
      <c r="M12" s="59" t="s">
        <v>62</v>
      </c>
      <c r="N12" s="65">
        <v>0.32700000000000001</v>
      </c>
      <c r="O12" s="23"/>
    </row>
    <row r="13" spans="1:15" ht="16.5" x14ac:dyDescent="0.3">
      <c r="A13" s="25" t="s">
        <v>57</v>
      </c>
      <c r="B13" s="13" t="s">
        <v>28</v>
      </c>
      <c r="C13" s="71" t="s">
        <v>170</v>
      </c>
      <c r="D13" s="8" t="s">
        <v>24</v>
      </c>
      <c r="E13" s="9">
        <v>43236</v>
      </c>
      <c r="F13" s="62">
        <v>0.63611111111111118</v>
      </c>
      <c r="G13" s="63">
        <v>17.399999999999999</v>
      </c>
      <c r="H13" s="63">
        <f t="shared" si="0"/>
        <v>63.319999999999993</v>
      </c>
      <c r="I13" s="64">
        <v>7.67</v>
      </c>
      <c r="J13" s="69">
        <v>7.1319999999999997</v>
      </c>
      <c r="K13" s="63">
        <v>50.4</v>
      </c>
      <c r="L13" s="63">
        <v>28</v>
      </c>
      <c r="M13" s="59" t="s">
        <v>62</v>
      </c>
      <c r="N13" s="74">
        <v>0.26900000000000002</v>
      </c>
      <c r="O13" s="29"/>
    </row>
    <row r="14" spans="1:15" ht="16.5" x14ac:dyDescent="0.3">
      <c r="A14" s="25" t="s">
        <v>53</v>
      </c>
      <c r="B14" s="13" t="s">
        <v>29</v>
      </c>
      <c r="C14" s="71" t="s">
        <v>170</v>
      </c>
      <c r="D14" s="8" t="s">
        <v>30</v>
      </c>
      <c r="E14" s="9">
        <v>43236</v>
      </c>
      <c r="F14" s="41">
        <v>0.40138888888888885</v>
      </c>
      <c r="G14" s="10">
        <v>13.1</v>
      </c>
      <c r="H14" s="10">
        <f t="shared" si="0"/>
        <v>55.58</v>
      </c>
      <c r="I14" s="11">
        <v>7.81</v>
      </c>
      <c r="J14" s="65">
        <v>2.4159999999999999</v>
      </c>
      <c r="K14" s="12">
        <v>311.3</v>
      </c>
      <c r="L14" s="10">
        <v>10.7</v>
      </c>
      <c r="M14" s="15">
        <v>387.3</v>
      </c>
      <c r="N14" s="65">
        <v>0.108</v>
      </c>
      <c r="O14" s="23"/>
    </row>
    <row r="15" spans="1:15" ht="16.5" x14ac:dyDescent="0.3">
      <c r="A15" s="25" t="s">
        <v>54</v>
      </c>
      <c r="B15" s="13" t="s">
        <v>31</v>
      </c>
      <c r="C15" s="71" t="s">
        <v>170</v>
      </c>
      <c r="D15" s="8" t="s">
        <v>30</v>
      </c>
      <c r="E15" s="9">
        <v>43236</v>
      </c>
      <c r="F15" s="41">
        <v>0.39305555555555555</v>
      </c>
      <c r="G15" s="10">
        <v>15.6</v>
      </c>
      <c r="H15" s="10">
        <f t="shared" si="0"/>
        <v>60.08</v>
      </c>
      <c r="I15" s="11">
        <v>7.59</v>
      </c>
      <c r="J15" s="65">
        <v>1.5589999999999999</v>
      </c>
      <c r="K15" s="12">
        <v>302.7</v>
      </c>
      <c r="L15" s="10">
        <v>1.7</v>
      </c>
      <c r="M15" s="10">
        <v>88.4</v>
      </c>
      <c r="N15" s="65">
        <v>8.1000000000000003E-2</v>
      </c>
      <c r="O15" s="24"/>
    </row>
    <row r="16" spans="1:15" ht="16.5" x14ac:dyDescent="0.3">
      <c r="A16" s="25" t="s">
        <v>55</v>
      </c>
      <c r="B16" s="13" t="s">
        <v>32</v>
      </c>
      <c r="C16" s="71" t="s">
        <v>170</v>
      </c>
      <c r="D16" s="8" t="s">
        <v>33</v>
      </c>
      <c r="E16" s="9">
        <v>43236</v>
      </c>
      <c r="F16" s="41">
        <v>0.36874999999999997</v>
      </c>
      <c r="G16" s="10">
        <v>16.399999999999999</v>
      </c>
      <c r="H16" s="10">
        <f t="shared" si="0"/>
        <v>61.519999999999996</v>
      </c>
      <c r="I16" s="11">
        <v>7.64</v>
      </c>
      <c r="J16" s="65">
        <v>8.0980000000000008</v>
      </c>
      <c r="K16" s="12">
        <v>196.6</v>
      </c>
      <c r="L16" s="10">
        <v>63.2</v>
      </c>
      <c r="M16" s="10" t="s">
        <v>62</v>
      </c>
      <c r="N16" s="65">
        <v>0.27800000000000002</v>
      </c>
      <c r="O16" s="23"/>
    </row>
    <row r="17" spans="1:15" ht="16.5" x14ac:dyDescent="0.3">
      <c r="A17" s="25" t="s">
        <v>56</v>
      </c>
      <c r="B17" s="13" t="s">
        <v>34</v>
      </c>
      <c r="C17" s="71" t="s">
        <v>170</v>
      </c>
      <c r="D17" s="8" t="s">
        <v>33</v>
      </c>
      <c r="E17" s="9">
        <v>43236</v>
      </c>
      <c r="F17" s="41">
        <v>0.38194444444444442</v>
      </c>
      <c r="G17" s="10">
        <v>16.600000000000001</v>
      </c>
      <c r="H17" s="10">
        <f t="shared" si="0"/>
        <v>61.88</v>
      </c>
      <c r="I17" s="11">
        <v>7.59</v>
      </c>
      <c r="J17" s="65">
        <v>7.7690000000000001</v>
      </c>
      <c r="K17" s="10">
        <v>403.1</v>
      </c>
      <c r="L17" s="10">
        <v>15</v>
      </c>
      <c r="M17" s="10" t="s">
        <v>62</v>
      </c>
      <c r="N17" s="65">
        <v>9.5000000000000001E-2</v>
      </c>
      <c r="O17" s="26"/>
    </row>
    <row r="18" spans="1:15" ht="16.5" x14ac:dyDescent="0.3">
      <c r="A18" s="25" t="s">
        <v>58</v>
      </c>
      <c r="B18" s="13" t="s">
        <v>35</v>
      </c>
      <c r="C18" s="71" t="s">
        <v>170</v>
      </c>
      <c r="D18" s="8" t="s">
        <v>33</v>
      </c>
      <c r="E18" s="9">
        <v>43236</v>
      </c>
      <c r="F18" s="41">
        <v>0.3576388888888889</v>
      </c>
      <c r="G18" s="10">
        <v>16.899999999999999</v>
      </c>
      <c r="H18" s="10">
        <f t="shared" si="0"/>
        <v>62.42</v>
      </c>
      <c r="I18" s="11">
        <v>7.87</v>
      </c>
      <c r="J18" s="65">
        <v>4.5229999999999997</v>
      </c>
      <c r="K18" s="10">
        <v>279.2</v>
      </c>
      <c r="L18" s="10">
        <v>7</v>
      </c>
      <c r="M18" s="10">
        <v>1299.7</v>
      </c>
      <c r="N18" s="65">
        <v>0.24199999999999999</v>
      </c>
      <c r="O18" s="23"/>
    </row>
    <row r="19" spans="1:15" ht="16.5" x14ac:dyDescent="0.3">
      <c r="A19" s="25" t="s">
        <v>63</v>
      </c>
      <c r="B19" s="13" t="s">
        <v>36</v>
      </c>
      <c r="C19" s="71" t="s">
        <v>170</v>
      </c>
      <c r="D19" s="8" t="s">
        <v>24</v>
      </c>
      <c r="E19" s="9">
        <v>43236</v>
      </c>
      <c r="F19" s="41">
        <v>0.55625000000000002</v>
      </c>
      <c r="G19" s="10">
        <v>17.399999999999999</v>
      </c>
      <c r="H19" s="10">
        <f t="shared" si="0"/>
        <v>63.319999999999993</v>
      </c>
      <c r="I19" s="11">
        <v>7.77</v>
      </c>
      <c r="J19" s="65">
        <v>7.399</v>
      </c>
      <c r="K19" s="12">
        <v>106.2</v>
      </c>
      <c r="L19" s="10">
        <v>119</v>
      </c>
      <c r="M19" s="10" t="s">
        <v>62</v>
      </c>
      <c r="N19" s="65">
        <v>0.38100000000000001</v>
      </c>
      <c r="O19" s="23"/>
    </row>
    <row r="20" spans="1:15" ht="17.25" thickBot="1" x14ac:dyDescent="0.35">
      <c r="A20" s="30" t="s">
        <v>61</v>
      </c>
      <c r="B20" s="27" t="s">
        <v>38</v>
      </c>
      <c r="C20" s="33"/>
      <c r="D20" s="33"/>
      <c r="E20" s="39"/>
      <c r="F20" s="34"/>
      <c r="G20" s="33"/>
      <c r="H20" s="33"/>
      <c r="I20" s="35"/>
      <c r="J20" s="35"/>
      <c r="K20" s="36"/>
      <c r="L20" s="42"/>
      <c r="M20" s="37"/>
      <c r="N20" s="34"/>
      <c r="O20" s="38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43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7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7"/>
      <c r="M23" s="6"/>
      <c r="N23" s="3"/>
      <c r="O23" s="3"/>
    </row>
  </sheetData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2" sqref="A2"/>
    </sheetView>
  </sheetViews>
  <sheetFormatPr defaultRowHeight="15" x14ac:dyDescent="0.25"/>
  <cols>
    <col min="1" max="1" width="51.42578125" bestFit="1" customWidth="1"/>
    <col min="3" max="3" width="9.7109375" bestFit="1" customWidth="1"/>
    <col min="4" max="4" width="8.710937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25.5703125" bestFit="1" customWidth="1"/>
  </cols>
  <sheetData>
    <row r="1" spans="1:15" ht="30.75" thickBot="1" x14ac:dyDescent="0.45">
      <c r="B1" s="183" t="s">
        <v>158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64.5" thickTop="1" thickBot="1" x14ac:dyDescent="0.3">
      <c r="A2" s="162" t="s">
        <v>0</v>
      </c>
      <c r="B2" s="163" t="s">
        <v>1</v>
      </c>
      <c r="C2" s="163" t="s">
        <v>2</v>
      </c>
      <c r="D2" s="163" t="s">
        <v>66</v>
      </c>
      <c r="E2" s="163" t="s">
        <v>3</v>
      </c>
      <c r="F2" s="164" t="s">
        <v>4</v>
      </c>
      <c r="G2" s="165" t="s">
        <v>67</v>
      </c>
      <c r="H2" s="165" t="s">
        <v>68</v>
      </c>
      <c r="I2" s="166" t="s">
        <v>5</v>
      </c>
      <c r="J2" s="167" t="s">
        <v>6</v>
      </c>
      <c r="K2" s="168" t="s">
        <v>7</v>
      </c>
      <c r="L2" s="169" t="s">
        <v>69</v>
      </c>
      <c r="M2" s="170" t="s">
        <v>8</v>
      </c>
      <c r="N2" s="171" t="s">
        <v>9</v>
      </c>
      <c r="O2" s="172" t="s">
        <v>10</v>
      </c>
    </row>
    <row r="3" spans="1:15" ht="16.5" customHeight="1" thickTop="1" x14ac:dyDescent="0.25">
      <c r="A3" s="173" t="s">
        <v>70</v>
      </c>
      <c r="B3" s="8" t="s">
        <v>11</v>
      </c>
      <c r="C3" s="174" t="s">
        <v>159</v>
      </c>
      <c r="D3" s="78" t="s">
        <v>12</v>
      </c>
      <c r="E3" s="9">
        <v>41542</v>
      </c>
      <c r="F3" s="71">
        <v>0.35555555555555557</v>
      </c>
      <c r="G3" s="10">
        <v>13.6</v>
      </c>
      <c r="H3" s="10">
        <f t="shared" ref="H3:H16" si="0">(9/5)*G3+32</f>
        <v>56.480000000000004</v>
      </c>
      <c r="I3" s="11">
        <v>6.64</v>
      </c>
      <c r="J3" s="11">
        <v>3.27</v>
      </c>
      <c r="K3" s="12">
        <v>112.4</v>
      </c>
      <c r="L3" s="10">
        <v>7.6</v>
      </c>
      <c r="M3" s="10">
        <v>107.1</v>
      </c>
      <c r="N3" s="65">
        <v>9.4E-2</v>
      </c>
      <c r="O3" s="176"/>
    </row>
    <row r="4" spans="1:15" ht="16.5" customHeight="1" x14ac:dyDescent="0.25">
      <c r="A4" s="173" t="s">
        <v>71</v>
      </c>
      <c r="B4" s="8" t="s">
        <v>13</v>
      </c>
      <c r="C4" s="174" t="s">
        <v>159</v>
      </c>
      <c r="D4" s="8" t="s">
        <v>12</v>
      </c>
      <c r="E4" s="9">
        <v>41542</v>
      </c>
      <c r="F4" s="71">
        <v>0.37291666666666662</v>
      </c>
      <c r="G4" s="10">
        <v>14</v>
      </c>
      <c r="H4" s="10">
        <f t="shared" si="0"/>
        <v>57.2</v>
      </c>
      <c r="I4" s="11">
        <v>6.93</v>
      </c>
      <c r="J4" s="11">
        <v>3.05</v>
      </c>
      <c r="K4" s="12">
        <v>219.9</v>
      </c>
      <c r="L4" s="10">
        <v>1.3</v>
      </c>
      <c r="M4" s="15">
        <v>159.69999999999999</v>
      </c>
      <c r="N4" s="65">
        <v>0.42099999999999999</v>
      </c>
      <c r="O4" s="176"/>
    </row>
    <row r="5" spans="1:15" ht="16.5" customHeight="1" x14ac:dyDescent="0.25">
      <c r="A5" s="173" t="s">
        <v>73</v>
      </c>
      <c r="B5" s="78" t="s">
        <v>14</v>
      </c>
      <c r="C5" s="174" t="s">
        <v>159</v>
      </c>
      <c r="D5" s="8" t="s">
        <v>12</v>
      </c>
      <c r="E5" s="9">
        <v>41542</v>
      </c>
      <c r="F5" s="71">
        <v>0.3888888888888889</v>
      </c>
      <c r="G5" s="10">
        <v>13.2</v>
      </c>
      <c r="H5" s="10">
        <f t="shared" si="0"/>
        <v>55.76</v>
      </c>
      <c r="I5" s="11">
        <v>7.09</v>
      </c>
      <c r="J5" s="11">
        <v>3.74</v>
      </c>
      <c r="K5" s="12">
        <v>160</v>
      </c>
      <c r="L5" s="10">
        <v>2.9</v>
      </c>
      <c r="M5" s="10">
        <v>488.4</v>
      </c>
      <c r="N5" s="65">
        <v>0.13400000000000001</v>
      </c>
      <c r="O5" s="175"/>
    </row>
    <row r="6" spans="1:15" ht="16.5" customHeight="1" x14ac:dyDescent="0.25">
      <c r="A6" s="177" t="s">
        <v>138</v>
      </c>
      <c r="B6" s="8" t="s">
        <v>16</v>
      </c>
      <c r="C6" s="174" t="s">
        <v>159</v>
      </c>
      <c r="D6" s="8" t="s">
        <v>17</v>
      </c>
      <c r="E6" s="9">
        <v>41542</v>
      </c>
      <c r="F6" s="71">
        <v>0.41736111111111113</v>
      </c>
      <c r="G6" s="10">
        <v>12.6</v>
      </c>
      <c r="H6" s="10">
        <f t="shared" si="0"/>
        <v>54.68</v>
      </c>
      <c r="I6" s="11">
        <v>7.1</v>
      </c>
      <c r="J6" s="11">
        <v>2.97</v>
      </c>
      <c r="K6" s="12">
        <v>268.60000000000002</v>
      </c>
      <c r="L6" s="10">
        <v>3</v>
      </c>
      <c r="M6" s="10">
        <v>387.3</v>
      </c>
      <c r="N6" s="65">
        <v>0.114</v>
      </c>
      <c r="O6" s="176"/>
    </row>
    <row r="7" spans="1:15" ht="16.5" customHeight="1" x14ac:dyDescent="0.25">
      <c r="A7" s="177" t="s">
        <v>139</v>
      </c>
      <c r="B7" s="8" t="s">
        <v>18</v>
      </c>
      <c r="C7" s="174" t="s">
        <v>159</v>
      </c>
      <c r="D7" s="8" t="s">
        <v>17</v>
      </c>
      <c r="E7" s="9">
        <v>41542</v>
      </c>
      <c r="F7" s="71"/>
      <c r="G7" s="10"/>
      <c r="H7" s="10"/>
      <c r="I7" s="11"/>
      <c r="J7" s="11"/>
      <c r="K7" s="12"/>
      <c r="L7" s="10"/>
      <c r="M7" s="10"/>
      <c r="N7" s="65"/>
      <c r="O7" s="176" t="s">
        <v>162</v>
      </c>
    </row>
    <row r="8" spans="1:15" ht="16.5" customHeight="1" x14ac:dyDescent="0.25">
      <c r="A8" s="177" t="s">
        <v>77</v>
      </c>
      <c r="B8" s="8" t="s">
        <v>19</v>
      </c>
      <c r="C8" s="174" t="s">
        <v>159</v>
      </c>
      <c r="D8" s="8" t="s">
        <v>20</v>
      </c>
      <c r="E8" s="9">
        <v>41542</v>
      </c>
      <c r="F8" s="71">
        <v>0.4375</v>
      </c>
      <c r="G8" s="10">
        <v>14.6</v>
      </c>
      <c r="H8" s="10">
        <f t="shared" si="0"/>
        <v>58.28</v>
      </c>
      <c r="I8" s="11">
        <v>8.3800000000000008</v>
      </c>
      <c r="J8" s="11" t="s">
        <v>113</v>
      </c>
      <c r="K8" s="12">
        <v>672</v>
      </c>
      <c r="L8" s="10">
        <v>2.9</v>
      </c>
      <c r="M8" s="10">
        <v>40.4</v>
      </c>
      <c r="N8" s="65">
        <v>0.29199999999999998</v>
      </c>
      <c r="O8" s="175"/>
    </row>
    <row r="9" spans="1:15" ht="16.5" customHeight="1" x14ac:dyDescent="0.25">
      <c r="A9" s="177" t="s">
        <v>140</v>
      </c>
      <c r="B9" s="8" t="s">
        <v>21</v>
      </c>
      <c r="C9" s="174" t="s">
        <v>159</v>
      </c>
      <c r="D9" s="8" t="s">
        <v>20</v>
      </c>
      <c r="E9" s="9">
        <v>41542</v>
      </c>
      <c r="F9" s="71"/>
      <c r="G9" s="10"/>
      <c r="H9" s="10"/>
      <c r="I9" s="11"/>
      <c r="J9" s="11"/>
      <c r="K9" s="184"/>
      <c r="L9" s="10"/>
      <c r="M9" s="10"/>
      <c r="N9" s="65"/>
      <c r="O9" s="176" t="s">
        <v>132</v>
      </c>
    </row>
    <row r="10" spans="1:15" ht="16.5" customHeight="1" x14ac:dyDescent="0.25">
      <c r="A10" s="177" t="s">
        <v>141</v>
      </c>
      <c r="B10" s="8" t="s">
        <v>23</v>
      </c>
      <c r="C10" s="174" t="s">
        <v>159</v>
      </c>
      <c r="D10" s="8" t="s">
        <v>24</v>
      </c>
      <c r="E10" s="9">
        <v>41542</v>
      </c>
      <c r="F10" s="71">
        <v>0.4597222222222222</v>
      </c>
      <c r="G10" s="10">
        <v>12.5</v>
      </c>
      <c r="H10" s="10">
        <f t="shared" si="0"/>
        <v>54.5</v>
      </c>
      <c r="I10" s="11">
        <v>8.7799999999999994</v>
      </c>
      <c r="J10" s="11">
        <v>2.29</v>
      </c>
      <c r="K10" s="12">
        <v>108</v>
      </c>
      <c r="L10" s="10">
        <v>2</v>
      </c>
      <c r="M10" s="15">
        <v>0</v>
      </c>
      <c r="N10" s="65">
        <v>0.123</v>
      </c>
      <c r="O10" s="176"/>
    </row>
    <row r="11" spans="1:15" ht="16.5" customHeight="1" x14ac:dyDescent="0.25">
      <c r="A11" s="177" t="s">
        <v>142</v>
      </c>
      <c r="B11" s="8" t="s">
        <v>25</v>
      </c>
      <c r="C11" s="174" t="s">
        <v>159</v>
      </c>
      <c r="D11" s="8" t="s">
        <v>24</v>
      </c>
      <c r="E11" s="9">
        <v>41542</v>
      </c>
      <c r="F11" s="71">
        <v>0.47847222222222219</v>
      </c>
      <c r="G11" s="10">
        <v>19.5</v>
      </c>
      <c r="H11" s="10">
        <f t="shared" si="0"/>
        <v>67.099999999999994</v>
      </c>
      <c r="I11" s="11">
        <v>8.43</v>
      </c>
      <c r="J11" s="11">
        <v>5.0999999999999996</v>
      </c>
      <c r="K11" s="12">
        <v>435.4</v>
      </c>
      <c r="L11" s="10">
        <v>6.9</v>
      </c>
      <c r="M11" s="10" t="s">
        <v>62</v>
      </c>
      <c r="N11" s="65">
        <v>0.26400000000000001</v>
      </c>
      <c r="O11" s="176"/>
    </row>
    <row r="12" spans="1:15" ht="16.5" customHeight="1" x14ac:dyDescent="0.25">
      <c r="A12" s="177" t="s">
        <v>143</v>
      </c>
      <c r="B12" s="8" t="s">
        <v>27</v>
      </c>
      <c r="C12" s="174" t="s">
        <v>159</v>
      </c>
      <c r="D12" s="8" t="s">
        <v>24</v>
      </c>
      <c r="E12" s="9">
        <v>41542</v>
      </c>
      <c r="F12" s="71">
        <v>0.49305555555555558</v>
      </c>
      <c r="G12" s="10">
        <v>18.3</v>
      </c>
      <c r="H12" s="10">
        <f t="shared" si="0"/>
        <v>64.94</v>
      </c>
      <c r="I12" s="11">
        <v>8.4600000000000009</v>
      </c>
      <c r="J12" s="11">
        <v>2.95</v>
      </c>
      <c r="K12" s="12">
        <v>404.7</v>
      </c>
      <c r="L12" s="10">
        <v>1.2</v>
      </c>
      <c r="M12" s="10">
        <v>410.6</v>
      </c>
      <c r="N12" s="65">
        <v>0.17899999999999999</v>
      </c>
      <c r="O12" s="176"/>
    </row>
    <row r="13" spans="1:15" ht="16.5" customHeight="1" x14ac:dyDescent="0.25">
      <c r="A13" s="177" t="s">
        <v>145</v>
      </c>
      <c r="B13" s="8" t="s">
        <v>28</v>
      </c>
      <c r="C13" s="174" t="s">
        <v>159</v>
      </c>
      <c r="D13" s="8" t="s">
        <v>24</v>
      </c>
      <c r="E13" s="9">
        <v>41542</v>
      </c>
      <c r="F13" s="71"/>
      <c r="G13" s="10"/>
      <c r="H13" s="10"/>
      <c r="I13" s="11"/>
      <c r="J13" s="11"/>
      <c r="K13" s="12"/>
      <c r="L13" s="10"/>
      <c r="M13" s="12"/>
      <c r="N13" s="74"/>
      <c r="O13" s="180" t="s">
        <v>163</v>
      </c>
    </row>
    <row r="14" spans="1:15" ht="16.5" customHeight="1" x14ac:dyDescent="0.25">
      <c r="A14" s="177" t="s">
        <v>146</v>
      </c>
      <c r="B14" s="8" t="s">
        <v>29</v>
      </c>
      <c r="C14" s="174" t="s">
        <v>159</v>
      </c>
      <c r="D14" s="8" t="s">
        <v>30</v>
      </c>
      <c r="E14" s="9">
        <v>41542</v>
      </c>
      <c r="F14" s="71"/>
      <c r="G14" s="10"/>
      <c r="H14" s="10"/>
      <c r="I14" s="11"/>
      <c r="J14" s="11"/>
      <c r="K14" s="12"/>
      <c r="L14" s="10"/>
      <c r="M14" s="10"/>
      <c r="N14" s="65"/>
      <c r="O14" s="176" t="s">
        <v>163</v>
      </c>
    </row>
    <row r="15" spans="1:15" ht="16.5" customHeight="1" x14ac:dyDescent="0.25">
      <c r="A15" s="177" t="s">
        <v>147</v>
      </c>
      <c r="B15" s="8" t="s">
        <v>31</v>
      </c>
      <c r="C15" s="174" t="s">
        <v>159</v>
      </c>
      <c r="D15" s="8" t="s">
        <v>30</v>
      </c>
      <c r="E15" s="9">
        <v>41542</v>
      </c>
      <c r="F15" s="71">
        <v>0.54513888888888895</v>
      </c>
      <c r="G15" s="10">
        <v>17</v>
      </c>
      <c r="H15" s="10">
        <f t="shared" si="0"/>
        <v>62.6</v>
      </c>
      <c r="I15" s="11">
        <v>8.61</v>
      </c>
      <c r="J15" s="11">
        <v>2.95</v>
      </c>
      <c r="K15" s="12">
        <v>293.7</v>
      </c>
      <c r="L15" s="10">
        <v>1</v>
      </c>
      <c r="M15" s="10">
        <v>32.299999999999997</v>
      </c>
      <c r="N15" s="65">
        <v>0.10100000000000001</v>
      </c>
      <c r="O15" s="175"/>
    </row>
    <row r="16" spans="1:15" ht="16.5" customHeight="1" x14ac:dyDescent="0.25">
      <c r="A16" s="177" t="s">
        <v>148</v>
      </c>
      <c r="B16" s="8" t="s">
        <v>32</v>
      </c>
      <c r="C16" s="174" t="s">
        <v>159</v>
      </c>
      <c r="D16" s="8" t="s">
        <v>33</v>
      </c>
      <c r="E16" s="9">
        <v>41542</v>
      </c>
      <c r="F16" s="71">
        <v>0.5854166666666667</v>
      </c>
      <c r="G16" s="10">
        <v>14.7</v>
      </c>
      <c r="H16" s="10">
        <f t="shared" si="0"/>
        <v>58.46</v>
      </c>
      <c r="I16" s="11">
        <v>8.5</v>
      </c>
      <c r="J16" s="11">
        <v>3.38</v>
      </c>
      <c r="K16" s="12">
        <v>409.4</v>
      </c>
      <c r="L16" s="10">
        <v>26</v>
      </c>
      <c r="M16" s="10">
        <v>307.60000000000002</v>
      </c>
      <c r="N16" s="65">
        <v>0.14299999999999999</v>
      </c>
      <c r="O16" s="176"/>
    </row>
    <row r="17" spans="1:15" ht="16.5" customHeight="1" x14ac:dyDescent="0.25">
      <c r="A17" s="177" t="s">
        <v>149</v>
      </c>
      <c r="B17" s="8" t="s">
        <v>34</v>
      </c>
      <c r="C17" s="174" t="s">
        <v>159</v>
      </c>
      <c r="D17" s="8" t="s">
        <v>33</v>
      </c>
      <c r="E17" s="9">
        <v>41542</v>
      </c>
      <c r="F17" s="71">
        <v>0.55694444444444446</v>
      </c>
      <c r="G17" s="182">
        <v>18.3</v>
      </c>
      <c r="H17" s="11">
        <f>(9/5)*G17+32</f>
        <v>64.94</v>
      </c>
      <c r="I17" s="11">
        <v>8.33</v>
      </c>
      <c r="J17" s="11">
        <v>2.89</v>
      </c>
      <c r="K17" s="12">
        <v>440</v>
      </c>
      <c r="L17" s="10">
        <v>9.6999999999999993</v>
      </c>
      <c r="M17" s="10">
        <v>235.9</v>
      </c>
      <c r="N17" s="65">
        <v>0.108</v>
      </c>
      <c r="O17" s="176"/>
    </row>
    <row r="18" spans="1:15" ht="16.5" customHeight="1" x14ac:dyDescent="0.25">
      <c r="A18" s="177" t="s">
        <v>150</v>
      </c>
      <c r="B18" s="8" t="s">
        <v>35</v>
      </c>
      <c r="C18" s="174" t="s">
        <v>159</v>
      </c>
      <c r="D18" s="8" t="s">
        <v>33</v>
      </c>
      <c r="E18" s="9">
        <v>41542</v>
      </c>
      <c r="F18" s="71">
        <v>0.56874999999999998</v>
      </c>
      <c r="G18" s="10">
        <v>20.100000000000001</v>
      </c>
      <c r="H18" s="11">
        <f>(9/5)*G18+32</f>
        <v>68.180000000000007</v>
      </c>
      <c r="I18" s="11">
        <v>8.41</v>
      </c>
      <c r="J18" s="11">
        <v>3.57</v>
      </c>
      <c r="K18" s="12">
        <v>551</v>
      </c>
      <c r="L18" s="10">
        <v>1.9</v>
      </c>
      <c r="M18" s="10">
        <v>488.4</v>
      </c>
      <c r="N18" s="65">
        <v>0.23599999999999999</v>
      </c>
      <c r="O18" s="176"/>
    </row>
    <row r="19" spans="1:15" ht="16.5" customHeight="1" x14ac:dyDescent="0.25">
      <c r="A19" s="185" t="s">
        <v>160</v>
      </c>
      <c r="B19" s="13" t="s">
        <v>161</v>
      </c>
      <c r="C19" s="92" t="s">
        <v>159</v>
      </c>
      <c r="D19" s="8" t="s">
        <v>33</v>
      </c>
      <c r="E19" s="9">
        <v>41542</v>
      </c>
      <c r="F19" s="71">
        <v>0.55902777777777779</v>
      </c>
      <c r="G19" s="10">
        <v>18.3</v>
      </c>
      <c r="H19" s="10">
        <f>(9/5)*G19+32</f>
        <v>64.94</v>
      </c>
      <c r="I19" s="11">
        <v>8.0399999999999991</v>
      </c>
      <c r="J19" s="11">
        <v>2.89</v>
      </c>
      <c r="K19" s="12">
        <v>438.9</v>
      </c>
      <c r="L19" s="10">
        <v>9.6999999999999993</v>
      </c>
      <c r="M19" s="10">
        <v>209.8</v>
      </c>
      <c r="N19" s="65">
        <v>0.121</v>
      </c>
      <c r="O19" s="176"/>
    </row>
    <row r="20" spans="1:15" ht="15.75" x14ac:dyDescent="0.25">
      <c r="A20" s="154"/>
      <c r="B20" s="2"/>
      <c r="C20" s="1"/>
      <c r="D20" s="1"/>
      <c r="E20" s="1"/>
      <c r="F20" s="3"/>
      <c r="G20" s="1"/>
      <c r="H20" s="1"/>
      <c r="I20" s="3"/>
      <c r="J20" s="155"/>
      <c r="K20" s="1"/>
      <c r="L20" s="6"/>
      <c r="M20" s="156"/>
      <c r="N20" s="2"/>
      <c r="O20" s="157"/>
    </row>
    <row r="21" spans="1:15" ht="18" x14ac:dyDescent="0.25">
      <c r="A21" s="5" t="s">
        <v>153</v>
      </c>
      <c r="B21" s="2"/>
      <c r="C21" s="1"/>
      <c r="D21" s="1"/>
      <c r="E21" s="1"/>
      <c r="F21" s="3"/>
      <c r="G21" s="158"/>
      <c r="H21" s="1"/>
      <c r="I21" s="1"/>
      <c r="J21" s="155"/>
      <c r="K21" s="1"/>
      <c r="L21" s="6"/>
      <c r="M21" s="159"/>
      <c r="N21" s="2"/>
      <c r="O21" s="157"/>
    </row>
    <row r="22" spans="1:15" ht="18" x14ac:dyDescent="0.25">
      <c r="A22" s="5" t="s">
        <v>39</v>
      </c>
      <c r="B22" s="2"/>
      <c r="C22" s="1"/>
      <c r="D22" s="1"/>
      <c r="E22" s="1"/>
      <c r="F22" s="3"/>
      <c r="G22" s="1"/>
      <c r="H22" s="1"/>
      <c r="I22" s="1"/>
      <c r="J22" s="155"/>
      <c r="K22" s="1"/>
      <c r="L22" s="6"/>
      <c r="M22" s="160"/>
      <c r="N22" s="2"/>
      <c r="O22" s="157"/>
    </row>
    <row r="23" spans="1:15" ht="18" x14ac:dyDescent="0.25">
      <c r="A23" s="5" t="s">
        <v>40</v>
      </c>
      <c r="B23" s="1"/>
      <c r="C23" s="1"/>
      <c r="D23" s="1"/>
      <c r="E23" s="1"/>
      <c r="F23" s="3"/>
      <c r="G23" s="1"/>
      <c r="H23" s="1"/>
      <c r="I23" s="1"/>
      <c r="J23" s="155"/>
      <c r="K23" s="1"/>
      <c r="L23" s="3"/>
      <c r="M23" s="160"/>
      <c r="N23" s="1"/>
      <c r="O23" s="157"/>
    </row>
    <row r="24" spans="1:15" ht="18" x14ac:dyDescent="0.25">
      <c r="A24" s="5" t="s">
        <v>41</v>
      </c>
      <c r="B24" s="1"/>
      <c r="C24" s="1"/>
      <c r="D24" s="1"/>
      <c r="E24" s="1"/>
      <c r="F24" s="3"/>
      <c r="G24" s="1"/>
      <c r="H24" s="1"/>
      <c r="I24" s="1"/>
      <c r="J24" s="155"/>
      <c r="K24" s="1"/>
      <c r="L24" s="3"/>
      <c r="M24" s="160"/>
      <c r="N24" s="1"/>
      <c r="O24" s="157"/>
    </row>
    <row r="25" spans="1:15" x14ac:dyDescent="0.25">
      <c r="A25" s="1"/>
      <c r="B25" s="1"/>
      <c r="C25" s="1"/>
      <c r="D25" s="1"/>
      <c r="E25" s="1"/>
      <c r="F25" s="3"/>
      <c r="G25" s="1"/>
      <c r="H25" s="1"/>
      <c r="I25" s="1"/>
      <c r="J25" s="155"/>
      <c r="K25" s="1"/>
      <c r="L25" s="3"/>
      <c r="M25" s="160"/>
      <c r="N25" s="1"/>
      <c r="O25" s="1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RowHeight="15" x14ac:dyDescent="0.25"/>
  <cols>
    <col min="1" max="1" width="64.140625" bestFit="1" customWidth="1"/>
    <col min="3" max="3" width="11.85546875" bestFit="1" customWidth="1"/>
    <col min="4" max="4" width="8.710937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56.140625" bestFit="1" customWidth="1"/>
  </cols>
  <sheetData>
    <row r="1" spans="1:15" ht="30.75" thickBot="1" x14ac:dyDescent="0.45">
      <c r="B1" s="183" t="s">
        <v>158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64.5" thickTop="1" thickBot="1" x14ac:dyDescent="0.3">
      <c r="A2" s="162" t="s">
        <v>0</v>
      </c>
      <c r="B2" s="163" t="s">
        <v>1</v>
      </c>
      <c r="C2" s="163" t="s">
        <v>2</v>
      </c>
      <c r="D2" s="163" t="s">
        <v>66</v>
      </c>
      <c r="E2" s="163" t="s">
        <v>3</v>
      </c>
      <c r="F2" s="168" t="s">
        <v>4</v>
      </c>
      <c r="G2" s="165" t="s">
        <v>67</v>
      </c>
      <c r="H2" s="165" t="s">
        <v>68</v>
      </c>
      <c r="I2" s="166" t="s">
        <v>5</v>
      </c>
      <c r="J2" s="168" t="s">
        <v>6</v>
      </c>
      <c r="K2" s="165" t="s">
        <v>7</v>
      </c>
      <c r="L2" s="165" t="s">
        <v>69</v>
      </c>
      <c r="M2" s="170" t="s">
        <v>8</v>
      </c>
      <c r="N2" s="171" t="s">
        <v>9</v>
      </c>
      <c r="O2" s="186" t="s">
        <v>10</v>
      </c>
    </row>
    <row r="3" spans="1:15" ht="16.5" thickTop="1" x14ac:dyDescent="0.25">
      <c r="A3" s="173" t="s">
        <v>70</v>
      </c>
      <c r="B3" s="8" t="s">
        <v>11</v>
      </c>
      <c r="C3" s="78" t="s">
        <v>170</v>
      </c>
      <c r="D3" s="78" t="s">
        <v>12</v>
      </c>
      <c r="E3" s="9">
        <v>41682</v>
      </c>
      <c r="F3" s="71">
        <v>0.33333333333333331</v>
      </c>
      <c r="G3" s="10">
        <v>8.4</v>
      </c>
      <c r="H3" s="10">
        <f t="shared" ref="H3:H16" si="0">(9/5)*G3+32</f>
        <v>47.120000000000005</v>
      </c>
      <c r="I3" s="11">
        <v>7.17</v>
      </c>
      <c r="J3" s="11">
        <v>8.6</v>
      </c>
      <c r="K3" s="12">
        <v>97.3</v>
      </c>
      <c r="L3" s="13">
        <v>239</v>
      </c>
      <c r="M3" s="15" t="s">
        <v>62</v>
      </c>
      <c r="N3" s="65">
        <v>0.65700000000000003</v>
      </c>
      <c r="O3" s="176"/>
    </row>
    <row r="4" spans="1:15" ht="15.75" x14ac:dyDescent="0.25">
      <c r="A4" s="173" t="s">
        <v>71</v>
      </c>
      <c r="B4" s="8" t="s">
        <v>13</v>
      </c>
      <c r="C4" s="78" t="s">
        <v>170</v>
      </c>
      <c r="D4" s="8" t="s">
        <v>12</v>
      </c>
      <c r="E4" s="9">
        <v>41682</v>
      </c>
      <c r="F4" s="71">
        <v>0.36249999999999999</v>
      </c>
      <c r="G4" s="10">
        <v>7.8</v>
      </c>
      <c r="H4" s="10">
        <f t="shared" si="0"/>
        <v>46.04</v>
      </c>
      <c r="I4" s="11">
        <v>7.4</v>
      </c>
      <c r="J4" s="11">
        <v>9.07</v>
      </c>
      <c r="K4" s="12">
        <v>79.900000000000006</v>
      </c>
      <c r="L4" s="13">
        <v>227</v>
      </c>
      <c r="M4" s="15" t="s">
        <v>62</v>
      </c>
      <c r="N4" s="65">
        <v>0.753</v>
      </c>
      <c r="O4" s="176" t="s">
        <v>171</v>
      </c>
    </row>
    <row r="5" spans="1:15" ht="15.75" x14ac:dyDescent="0.25">
      <c r="A5" s="173" t="s">
        <v>73</v>
      </c>
      <c r="B5" s="78" t="s">
        <v>14</v>
      </c>
      <c r="C5" s="78" t="s">
        <v>170</v>
      </c>
      <c r="D5" s="8" t="s">
        <v>12</v>
      </c>
      <c r="E5" s="9">
        <v>41682</v>
      </c>
      <c r="F5" s="71">
        <v>0.38680555555555557</v>
      </c>
      <c r="G5" s="10">
        <v>7.7</v>
      </c>
      <c r="H5" s="10">
        <f t="shared" si="0"/>
        <v>45.86</v>
      </c>
      <c r="I5" s="11">
        <v>7.68</v>
      </c>
      <c r="J5" s="11">
        <v>7.58</v>
      </c>
      <c r="K5" s="12">
        <v>25.8</v>
      </c>
      <c r="L5" s="10">
        <v>280</v>
      </c>
      <c r="M5" s="10">
        <v>91</v>
      </c>
      <c r="N5" s="65">
        <v>0.79200000000000004</v>
      </c>
      <c r="O5" s="175"/>
    </row>
    <row r="6" spans="1:15" ht="15.75" x14ac:dyDescent="0.25">
      <c r="A6" s="177" t="s">
        <v>164</v>
      </c>
      <c r="B6" s="8" t="s">
        <v>16</v>
      </c>
      <c r="C6" s="78" t="s">
        <v>170</v>
      </c>
      <c r="D6" s="8" t="s">
        <v>17</v>
      </c>
      <c r="E6" s="9">
        <v>41682</v>
      </c>
      <c r="F6" s="71">
        <v>0.40277777777777773</v>
      </c>
      <c r="G6" s="10">
        <v>8</v>
      </c>
      <c r="H6" s="10">
        <f t="shared" si="0"/>
        <v>46.4</v>
      </c>
      <c r="I6" s="11">
        <v>7.57</v>
      </c>
      <c r="J6" s="11">
        <v>6.24</v>
      </c>
      <c r="K6" s="12">
        <v>163.30000000000001</v>
      </c>
      <c r="L6" s="13">
        <v>21</v>
      </c>
      <c r="M6" s="10">
        <v>272.3</v>
      </c>
      <c r="N6" s="65">
        <v>0.16300000000000001</v>
      </c>
      <c r="O6" s="176"/>
    </row>
    <row r="7" spans="1:15" ht="15.75" x14ac:dyDescent="0.25">
      <c r="A7" s="177" t="s">
        <v>165</v>
      </c>
      <c r="B7" s="8" t="s">
        <v>18</v>
      </c>
      <c r="C7" s="78" t="s">
        <v>170</v>
      </c>
      <c r="D7" s="8" t="s">
        <v>17</v>
      </c>
      <c r="E7" s="9">
        <v>41682</v>
      </c>
      <c r="F7" s="71">
        <v>0.41805555555555557</v>
      </c>
      <c r="G7" s="10">
        <v>8.8000000000000007</v>
      </c>
      <c r="H7" s="10">
        <f t="shared" si="0"/>
        <v>47.84</v>
      </c>
      <c r="I7" s="11">
        <v>7.54</v>
      </c>
      <c r="J7" s="11">
        <v>5.1100000000000003</v>
      </c>
      <c r="K7" s="12">
        <v>72</v>
      </c>
      <c r="L7" s="13">
        <v>60</v>
      </c>
      <c r="M7" s="10">
        <v>1119.9000000000001</v>
      </c>
      <c r="N7" s="65">
        <v>0.19400000000000001</v>
      </c>
      <c r="O7" s="176"/>
    </row>
    <row r="8" spans="1:15" ht="15.75" x14ac:dyDescent="0.25">
      <c r="A8" s="177" t="s">
        <v>166</v>
      </c>
      <c r="B8" s="8" t="s">
        <v>19</v>
      </c>
      <c r="C8" s="78" t="s">
        <v>170</v>
      </c>
      <c r="D8" s="8" t="s">
        <v>20</v>
      </c>
      <c r="E8" s="9">
        <v>41682</v>
      </c>
      <c r="F8" s="71">
        <v>0.44236111111111115</v>
      </c>
      <c r="G8" s="10">
        <v>9.5</v>
      </c>
      <c r="H8" s="10">
        <f t="shared" si="0"/>
        <v>49.1</v>
      </c>
      <c r="I8" s="11">
        <v>7.68</v>
      </c>
      <c r="J8" s="11">
        <v>7.97</v>
      </c>
      <c r="K8" s="12">
        <v>257.2</v>
      </c>
      <c r="L8" s="10">
        <v>82</v>
      </c>
      <c r="M8" s="10">
        <v>272.3</v>
      </c>
      <c r="N8" s="65">
        <v>0.42199999999999999</v>
      </c>
      <c r="O8" s="10"/>
    </row>
    <row r="9" spans="1:15" ht="15.75" x14ac:dyDescent="0.25">
      <c r="A9" s="177" t="s">
        <v>140</v>
      </c>
      <c r="B9" s="8" t="s">
        <v>21</v>
      </c>
      <c r="C9" s="78" t="s">
        <v>170</v>
      </c>
      <c r="D9" s="8" t="s">
        <v>20</v>
      </c>
      <c r="E9" s="9">
        <v>41682</v>
      </c>
      <c r="F9" s="71"/>
      <c r="G9" s="10"/>
      <c r="H9" s="10"/>
      <c r="I9" s="11"/>
      <c r="J9" s="11"/>
      <c r="K9" s="12"/>
      <c r="L9" s="13"/>
      <c r="M9" s="10"/>
      <c r="N9" s="65"/>
      <c r="O9" s="176" t="s">
        <v>132</v>
      </c>
    </row>
    <row r="10" spans="1:15" ht="15.75" x14ac:dyDescent="0.25">
      <c r="A10" s="185" t="s">
        <v>141</v>
      </c>
      <c r="B10" s="13" t="s">
        <v>23</v>
      </c>
      <c r="C10" s="78" t="s">
        <v>170</v>
      </c>
      <c r="D10" s="13" t="s">
        <v>24</v>
      </c>
      <c r="E10" s="9">
        <v>41682</v>
      </c>
      <c r="F10" s="71">
        <v>0.4548611111111111</v>
      </c>
      <c r="G10" s="10">
        <v>9.1999999999999993</v>
      </c>
      <c r="H10" s="10">
        <f t="shared" si="0"/>
        <v>48.56</v>
      </c>
      <c r="I10" s="11">
        <v>7.52</v>
      </c>
      <c r="J10" s="11">
        <v>8.48</v>
      </c>
      <c r="K10" s="12">
        <v>51</v>
      </c>
      <c r="L10" s="13">
        <v>351</v>
      </c>
      <c r="M10" s="15">
        <v>23.1</v>
      </c>
      <c r="N10" s="65">
        <v>0.52100000000000002</v>
      </c>
      <c r="O10" s="176"/>
    </row>
    <row r="11" spans="1:15" ht="15.75" x14ac:dyDescent="0.25">
      <c r="A11" s="177" t="s">
        <v>142</v>
      </c>
      <c r="B11" s="8" t="s">
        <v>25</v>
      </c>
      <c r="C11" s="78" t="s">
        <v>170</v>
      </c>
      <c r="D11" s="8" t="s">
        <v>24</v>
      </c>
      <c r="E11" s="9">
        <v>41682</v>
      </c>
      <c r="F11" s="71">
        <v>0.4694444444444445</v>
      </c>
      <c r="G11" s="10">
        <v>9.3000000000000007</v>
      </c>
      <c r="H11" s="10">
        <f t="shared" si="0"/>
        <v>48.74</v>
      </c>
      <c r="I11" s="11">
        <v>7.54</v>
      </c>
      <c r="J11" s="11">
        <v>9.0299999999999994</v>
      </c>
      <c r="K11" s="12">
        <v>31.8</v>
      </c>
      <c r="L11" s="13">
        <v>158</v>
      </c>
      <c r="M11" s="15">
        <v>1732.9</v>
      </c>
      <c r="N11" s="65">
        <v>0.44500000000000001</v>
      </c>
      <c r="O11" s="176"/>
    </row>
    <row r="12" spans="1:15" ht="15.75" x14ac:dyDescent="0.25">
      <c r="A12" s="177" t="s">
        <v>143</v>
      </c>
      <c r="B12" s="8" t="s">
        <v>27</v>
      </c>
      <c r="C12" s="78" t="s">
        <v>170</v>
      </c>
      <c r="D12" s="8" t="s">
        <v>24</v>
      </c>
      <c r="E12" s="9">
        <v>41682</v>
      </c>
      <c r="F12" s="71">
        <v>0.4993055555555555</v>
      </c>
      <c r="G12" s="10">
        <v>9.6999999999999993</v>
      </c>
      <c r="H12" s="10">
        <f t="shared" si="0"/>
        <v>49.46</v>
      </c>
      <c r="I12" s="11">
        <v>7.45</v>
      </c>
      <c r="J12" s="11">
        <v>8.9</v>
      </c>
      <c r="K12" s="12">
        <v>54.3</v>
      </c>
      <c r="L12" s="13">
        <v>173</v>
      </c>
      <c r="M12" s="15">
        <v>866.4</v>
      </c>
      <c r="N12" s="65">
        <v>0.35499999999999998</v>
      </c>
      <c r="O12" s="176"/>
    </row>
    <row r="13" spans="1:15" ht="15.75" x14ac:dyDescent="0.25">
      <c r="A13" s="177" t="s">
        <v>167</v>
      </c>
      <c r="B13" s="8" t="s">
        <v>28</v>
      </c>
      <c r="C13" s="78" t="s">
        <v>170</v>
      </c>
      <c r="D13" s="8" t="s">
        <v>24</v>
      </c>
      <c r="E13" s="9">
        <v>41682</v>
      </c>
      <c r="F13" s="187"/>
      <c r="G13" s="10"/>
      <c r="H13" s="10"/>
      <c r="I13" s="11"/>
      <c r="J13" s="11"/>
      <c r="K13" s="12"/>
      <c r="L13" s="179"/>
      <c r="M13" s="12"/>
      <c r="N13" s="74"/>
      <c r="O13" s="180" t="s">
        <v>172</v>
      </c>
    </row>
    <row r="14" spans="1:15" ht="15.75" x14ac:dyDescent="0.25">
      <c r="A14" s="177" t="s">
        <v>146</v>
      </c>
      <c r="B14" s="8" t="s">
        <v>29</v>
      </c>
      <c r="C14" s="78" t="s">
        <v>170</v>
      </c>
      <c r="D14" s="8" t="s">
        <v>30</v>
      </c>
      <c r="E14" s="9">
        <v>41682</v>
      </c>
      <c r="F14" s="71">
        <v>0.54999999999999993</v>
      </c>
      <c r="G14" s="10">
        <v>8.9</v>
      </c>
      <c r="H14" s="10">
        <f t="shared" si="0"/>
        <v>48.019999999999996</v>
      </c>
      <c r="I14" s="11">
        <v>7.49</v>
      </c>
      <c r="J14" s="11">
        <v>7.44</v>
      </c>
      <c r="K14" s="12">
        <v>162.1</v>
      </c>
      <c r="L14" s="13">
        <v>76</v>
      </c>
      <c r="M14" s="15" t="s">
        <v>62</v>
      </c>
      <c r="N14" s="65">
        <v>0.39200000000000002</v>
      </c>
      <c r="O14" s="176" t="s">
        <v>173</v>
      </c>
    </row>
    <row r="15" spans="1:15" ht="15.75" x14ac:dyDescent="0.25">
      <c r="A15" s="177" t="s">
        <v>168</v>
      </c>
      <c r="B15" s="8" t="s">
        <v>31</v>
      </c>
      <c r="C15" s="78" t="s">
        <v>170</v>
      </c>
      <c r="D15" s="8" t="s">
        <v>30</v>
      </c>
      <c r="E15" s="9">
        <v>41682</v>
      </c>
      <c r="F15" s="71">
        <v>0.53888888888888886</v>
      </c>
      <c r="G15" s="10">
        <v>9.6999999999999993</v>
      </c>
      <c r="H15" s="10">
        <f t="shared" si="0"/>
        <v>49.46</v>
      </c>
      <c r="I15" s="11">
        <v>7.21</v>
      </c>
      <c r="J15" s="11">
        <v>6.01</v>
      </c>
      <c r="K15" s="12">
        <v>147.30000000000001</v>
      </c>
      <c r="L15" s="10">
        <v>77</v>
      </c>
      <c r="M15" s="10">
        <v>866.4</v>
      </c>
      <c r="N15" s="65">
        <v>0.20100000000000001</v>
      </c>
      <c r="O15" s="175"/>
    </row>
    <row r="16" spans="1:15" ht="15.75" x14ac:dyDescent="0.25">
      <c r="A16" s="177" t="s">
        <v>148</v>
      </c>
      <c r="B16" s="8" t="s">
        <v>32</v>
      </c>
      <c r="C16" s="78" t="s">
        <v>170</v>
      </c>
      <c r="D16" s="8" t="s">
        <v>33</v>
      </c>
      <c r="E16" s="9">
        <v>41682</v>
      </c>
      <c r="F16" s="71">
        <v>0.59375</v>
      </c>
      <c r="G16" s="10">
        <v>9.6</v>
      </c>
      <c r="H16" s="10">
        <f t="shared" si="0"/>
        <v>49.28</v>
      </c>
      <c r="I16" s="11">
        <v>7.42</v>
      </c>
      <c r="J16" s="11">
        <v>7.06</v>
      </c>
      <c r="K16" s="12">
        <v>88.3</v>
      </c>
      <c r="L16" s="13">
        <v>135</v>
      </c>
      <c r="M16" s="10">
        <v>980.4</v>
      </c>
      <c r="N16" s="65">
        <v>0.33300000000000002</v>
      </c>
      <c r="O16" s="176"/>
    </row>
    <row r="17" spans="1:15" ht="15.75" x14ac:dyDescent="0.25">
      <c r="A17" s="177" t="s">
        <v>149</v>
      </c>
      <c r="B17" s="8" t="s">
        <v>34</v>
      </c>
      <c r="C17" s="78" t="s">
        <v>170</v>
      </c>
      <c r="D17" s="8" t="s">
        <v>33</v>
      </c>
      <c r="E17" s="9">
        <v>41682</v>
      </c>
      <c r="F17" s="71">
        <v>0.51388888888888895</v>
      </c>
      <c r="G17" s="10">
        <v>9.8000000000000007</v>
      </c>
      <c r="H17" s="10">
        <f>(9/5)*G17+32</f>
        <v>49.64</v>
      </c>
      <c r="I17" s="11">
        <v>7.49</v>
      </c>
      <c r="J17" s="11">
        <v>8.18</v>
      </c>
      <c r="K17" s="10">
        <v>109.9</v>
      </c>
      <c r="L17" s="13">
        <v>136</v>
      </c>
      <c r="M17" s="10">
        <v>1299.7</v>
      </c>
      <c r="N17" s="65">
        <v>0.29599999999999999</v>
      </c>
      <c r="O17" s="185"/>
    </row>
    <row r="18" spans="1:15" ht="15.75" x14ac:dyDescent="0.25">
      <c r="A18" s="177" t="s">
        <v>150</v>
      </c>
      <c r="B18" s="8" t="s">
        <v>35</v>
      </c>
      <c r="C18" s="78" t="s">
        <v>170</v>
      </c>
      <c r="D18" s="8" t="s">
        <v>33</v>
      </c>
      <c r="E18" s="9">
        <v>41682</v>
      </c>
      <c r="F18" s="71">
        <v>0.57638888888888895</v>
      </c>
      <c r="G18" s="10">
        <v>9.9</v>
      </c>
      <c r="H18" s="10">
        <f>(9/5)*G18+32</f>
        <v>49.82</v>
      </c>
      <c r="I18" s="11">
        <v>7.55</v>
      </c>
      <c r="J18" s="11">
        <v>8.3000000000000007</v>
      </c>
      <c r="K18" s="10">
        <v>129.5</v>
      </c>
      <c r="L18" s="10">
        <v>141</v>
      </c>
      <c r="M18" s="10">
        <v>1986.3</v>
      </c>
      <c r="N18" s="65">
        <v>0.46400000000000002</v>
      </c>
      <c r="O18" s="176"/>
    </row>
    <row r="19" spans="1:15" ht="15.75" x14ac:dyDescent="0.25">
      <c r="A19" s="173" t="s">
        <v>169</v>
      </c>
      <c r="B19" s="8" t="s">
        <v>11</v>
      </c>
      <c r="C19" s="78" t="s">
        <v>170</v>
      </c>
      <c r="D19" s="8" t="s">
        <v>12</v>
      </c>
      <c r="E19" s="9">
        <v>41682</v>
      </c>
      <c r="F19" s="71">
        <v>0.34027777777777773</v>
      </c>
      <c r="G19" s="10">
        <v>8.4</v>
      </c>
      <c r="H19" s="10">
        <f>(9/5)*G19+32</f>
        <v>47.120000000000005</v>
      </c>
      <c r="I19" s="11">
        <v>7.38</v>
      </c>
      <c r="J19" s="11">
        <v>8.81</v>
      </c>
      <c r="K19" s="12">
        <v>97.2</v>
      </c>
      <c r="L19" s="13">
        <v>239</v>
      </c>
      <c r="M19" s="15" t="s">
        <v>62</v>
      </c>
      <c r="N19" s="65">
        <v>0.57399999999999995</v>
      </c>
      <c r="O19" s="176"/>
    </row>
    <row r="20" spans="1:15" ht="15.75" x14ac:dyDescent="0.25">
      <c r="A20" s="154"/>
      <c r="B20" s="2"/>
      <c r="C20" s="1"/>
      <c r="D20" s="1"/>
      <c r="E20" s="1"/>
      <c r="F20" s="2"/>
      <c r="G20" s="1"/>
      <c r="H20" s="1"/>
      <c r="I20" s="3"/>
      <c r="J20" s="1"/>
      <c r="K20" s="4"/>
      <c r="L20" s="2"/>
      <c r="M20" s="2"/>
      <c r="N20" s="2"/>
      <c r="O20" s="1"/>
    </row>
    <row r="21" spans="1:15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</row>
    <row r="22" spans="1:15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</row>
    <row r="23" spans="1:15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</row>
    <row r="24" spans="1:15" x14ac:dyDescent="0.25">
      <c r="A24" s="1"/>
      <c r="B24" s="1"/>
      <c r="C24" s="1"/>
      <c r="D24" s="1"/>
      <c r="E24" s="1"/>
      <c r="F24" s="2"/>
      <c r="G24" s="1"/>
      <c r="H24" s="1"/>
      <c r="I24" s="1"/>
      <c r="J24" s="1"/>
      <c r="K24" s="4"/>
      <c r="L24" s="1"/>
      <c r="M24" s="2"/>
      <c r="N24" s="1"/>
      <c r="O2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2" sqref="A2"/>
    </sheetView>
  </sheetViews>
  <sheetFormatPr defaultRowHeight="15" x14ac:dyDescent="0.25"/>
  <cols>
    <col min="1" max="1" width="51.42578125" bestFit="1" customWidth="1"/>
    <col min="2" max="2" width="13.140625" customWidth="1"/>
    <col min="3" max="3" width="11.42578125" bestFit="1" customWidth="1"/>
    <col min="4" max="4" width="8.710937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5" bestFit="1" customWidth="1"/>
    <col min="11" max="11" width="9.28515625" bestFit="1" customWidth="1"/>
    <col min="12" max="12" width="8.85546875" bestFit="1" customWidth="1"/>
    <col min="13" max="13" width="7.5703125" bestFit="1" customWidth="1"/>
    <col min="14" max="14" width="8.5703125" bestFit="1" customWidth="1"/>
    <col min="15" max="15" width="89.42578125" bestFit="1" customWidth="1"/>
  </cols>
  <sheetData>
    <row r="1" spans="1:16" ht="30.75" thickBot="1" x14ac:dyDescent="0.45">
      <c r="A1" s="79"/>
      <c r="B1" s="80" t="s">
        <v>65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  <c r="P1" s="1"/>
    </row>
    <row r="2" spans="1:16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  <c r="P2" s="1"/>
    </row>
    <row r="3" spans="1:16" ht="16.5" customHeight="1" x14ac:dyDescent="0.25">
      <c r="A3" s="31" t="s">
        <v>70</v>
      </c>
      <c r="B3" s="13" t="s">
        <v>11</v>
      </c>
      <c r="C3" s="8" t="s">
        <v>135</v>
      </c>
      <c r="D3" s="8" t="s">
        <v>12</v>
      </c>
      <c r="E3" s="9">
        <v>41920</v>
      </c>
      <c r="F3" s="71">
        <v>0.47013888888888888</v>
      </c>
      <c r="G3" s="10">
        <v>12.9</v>
      </c>
      <c r="H3" s="10">
        <f>(G3*9/5) +32</f>
        <v>55.22</v>
      </c>
      <c r="I3" s="11">
        <v>7.14</v>
      </c>
      <c r="J3" s="86">
        <v>1.05</v>
      </c>
      <c r="K3" s="12">
        <v>422.8</v>
      </c>
      <c r="L3" s="10">
        <v>1.1499999999999999</v>
      </c>
      <c r="M3" s="87">
        <v>8.1</v>
      </c>
      <c r="N3" s="88">
        <v>1.05</v>
      </c>
      <c r="O3" s="23" t="s">
        <v>116</v>
      </c>
      <c r="P3" s="89"/>
    </row>
    <row r="4" spans="1:16" ht="16.5" customHeight="1" x14ac:dyDescent="0.25">
      <c r="A4" s="22" t="s">
        <v>71</v>
      </c>
      <c r="B4" s="13" t="s">
        <v>13</v>
      </c>
      <c r="C4" s="8" t="s">
        <v>135</v>
      </c>
      <c r="D4" s="8" t="s">
        <v>12</v>
      </c>
      <c r="E4" s="9">
        <v>41920</v>
      </c>
      <c r="F4" s="190" t="s">
        <v>72</v>
      </c>
      <c r="G4" s="191"/>
      <c r="H4" s="191"/>
      <c r="I4" s="191"/>
      <c r="J4" s="191"/>
      <c r="K4" s="191"/>
      <c r="L4" s="191"/>
      <c r="M4" s="191"/>
      <c r="N4" s="192"/>
      <c r="O4" s="90"/>
      <c r="P4" s="89"/>
    </row>
    <row r="5" spans="1:16" ht="16.5" customHeight="1" x14ac:dyDescent="0.25">
      <c r="A5" s="22" t="s">
        <v>73</v>
      </c>
      <c r="B5" s="14" t="s">
        <v>14</v>
      </c>
      <c r="C5" s="8" t="s">
        <v>135</v>
      </c>
      <c r="D5" s="8" t="s">
        <v>12</v>
      </c>
      <c r="E5" s="9">
        <v>41920</v>
      </c>
      <c r="F5" s="71">
        <v>0.4201388888888889</v>
      </c>
      <c r="G5" s="10">
        <v>16.3</v>
      </c>
      <c r="H5" s="10">
        <f t="shared" ref="H5:H21" si="0">(G5*9/5) +32</f>
        <v>61.34</v>
      </c>
      <c r="I5" s="11">
        <v>7.89</v>
      </c>
      <c r="J5" s="86">
        <v>1.53</v>
      </c>
      <c r="K5" s="12">
        <v>2532</v>
      </c>
      <c r="L5" s="10" t="s">
        <v>74</v>
      </c>
      <c r="M5" s="91">
        <v>613.1</v>
      </c>
      <c r="N5" s="65">
        <v>0.16700000000000001</v>
      </c>
      <c r="O5" s="24" t="s">
        <v>117</v>
      </c>
      <c r="P5" s="89"/>
    </row>
    <row r="6" spans="1:16" ht="16.5" customHeight="1" x14ac:dyDescent="0.25">
      <c r="A6" s="22" t="s">
        <v>73</v>
      </c>
      <c r="B6" s="92" t="s">
        <v>75</v>
      </c>
      <c r="C6" s="8" t="s">
        <v>135</v>
      </c>
      <c r="D6" s="93" t="s">
        <v>12</v>
      </c>
      <c r="E6" s="9">
        <v>41920</v>
      </c>
      <c r="F6" s="77">
        <v>0.4236111111111111</v>
      </c>
      <c r="G6" s="93">
        <v>16.7</v>
      </c>
      <c r="H6" s="10">
        <f t="shared" si="0"/>
        <v>62.059999999999995</v>
      </c>
      <c r="I6" s="13">
        <v>8.08</v>
      </c>
      <c r="J6" s="94">
        <v>2.44</v>
      </c>
      <c r="K6" s="10">
        <v>237</v>
      </c>
      <c r="L6" s="10">
        <v>4.91</v>
      </c>
      <c r="M6" s="94">
        <v>179.3</v>
      </c>
      <c r="N6" s="95">
        <v>0.17</v>
      </c>
      <c r="O6" s="96" t="s">
        <v>118</v>
      </c>
      <c r="P6" s="97"/>
    </row>
    <row r="7" spans="1:16" ht="16.5" customHeight="1" x14ac:dyDescent="0.3">
      <c r="A7" s="25" t="s">
        <v>15</v>
      </c>
      <c r="B7" s="13" t="s">
        <v>16</v>
      </c>
      <c r="C7" s="8" t="s">
        <v>135</v>
      </c>
      <c r="D7" s="8" t="s">
        <v>17</v>
      </c>
      <c r="E7" s="9">
        <v>41920</v>
      </c>
      <c r="F7" s="71">
        <v>0.38750000000000001</v>
      </c>
      <c r="G7" s="10">
        <v>16.5</v>
      </c>
      <c r="H7" s="10">
        <f t="shared" si="0"/>
        <v>61.7</v>
      </c>
      <c r="I7" s="11">
        <v>7.91</v>
      </c>
      <c r="J7" s="86">
        <v>1.45</v>
      </c>
      <c r="K7" s="12">
        <v>579</v>
      </c>
      <c r="L7" s="10">
        <v>1.41</v>
      </c>
      <c r="M7" s="91">
        <v>11.9</v>
      </c>
      <c r="N7" s="65">
        <v>0.10299999999999999</v>
      </c>
      <c r="O7" s="23" t="s">
        <v>119</v>
      </c>
      <c r="P7" s="89"/>
    </row>
    <row r="8" spans="1:16" ht="16.5" customHeight="1" x14ac:dyDescent="0.3">
      <c r="A8" s="25" t="s">
        <v>76</v>
      </c>
      <c r="B8" s="13" t="s">
        <v>18</v>
      </c>
      <c r="C8" s="8" t="s">
        <v>135</v>
      </c>
      <c r="D8" s="8" t="s">
        <v>17</v>
      </c>
      <c r="E8" s="9">
        <v>41920</v>
      </c>
      <c r="F8" s="71">
        <v>0.39930555555555558</v>
      </c>
      <c r="G8" s="10">
        <v>15.8</v>
      </c>
      <c r="H8" s="10">
        <f t="shared" si="0"/>
        <v>60.440000000000005</v>
      </c>
      <c r="I8" s="11">
        <v>7.91</v>
      </c>
      <c r="J8" s="86">
        <v>1.51</v>
      </c>
      <c r="K8" s="12">
        <v>941</v>
      </c>
      <c r="L8" s="10">
        <v>2.2000000000000002</v>
      </c>
      <c r="M8" s="91">
        <v>27.2</v>
      </c>
      <c r="N8" s="65">
        <v>0.115</v>
      </c>
      <c r="O8" s="23" t="s">
        <v>120</v>
      </c>
      <c r="P8" s="89"/>
    </row>
    <row r="9" spans="1:16" ht="16.5" customHeight="1" x14ac:dyDescent="0.3">
      <c r="A9" s="25" t="s">
        <v>77</v>
      </c>
      <c r="B9" s="13" t="s">
        <v>19</v>
      </c>
      <c r="C9" s="8" t="s">
        <v>135</v>
      </c>
      <c r="D9" s="8" t="s">
        <v>20</v>
      </c>
      <c r="E9" s="9">
        <v>41920</v>
      </c>
      <c r="F9" s="71">
        <v>0.3923611111111111</v>
      </c>
      <c r="G9" s="10">
        <v>13.2</v>
      </c>
      <c r="H9" s="10">
        <f>(G9*9/5) +32</f>
        <v>55.76</v>
      </c>
      <c r="I9" s="11">
        <v>8.2200000000000006</v>
      </c>
      <c r="J9" s="86">
        <v>1.5</v>
      </c>
      <c r="K9" s="12">
        <v>675</v>
      </c>
      <c r="L9" s="10">
        <v>9.64</v>
      </c>
      <c r="M9" s="91">
        <v>19.7</v>
      </c>
      <c r="N9" s="65">
        <v>0.27600000000000002</v>
      </c>
      <c r="O9" s="23"/>
      <c r="P9" s="89"/>
    </row>
    <row r="10" spans="1:16" ht="16.5" customHeight="1" x14ac:dyDescent="0.3">
      <c r="A10" s="25" t="s">
        <v>78</v>
      </c>
      <c r="B10" s="13" t="s">
        <v>21</v>
      </c>
      <c r="C10" s="8" t="s">
        <v>135</v>
      </c>
      <c r="D10" s="8" t="s">
        <v>20</v>
      </c>
      <c r="E10" s="9">
        <v>41920</v>
      </c>
      <c r="F10" s="193" t="s">
        <v>79</v>
      </c>
      <c r="G10" s="191"/>
      <c r="H10" s="191"/>
      <c r="I10" s="191"/>
      <c r="J10" s="191"/>
      <c r="K10" s="191"/>
      <c r="L10" s="191"/>
      <c r="M10" s="191"/>
      <c r="N10" s="192"/>
      <c r="O10" s="90"/>
      <c r="P10" s="89"/>
    </row>
    <row r="11" spans="1:16" ht="16.5" customHeight="1" x14ac:dyDescent="0.3">
      <c r="A11" s="98" t="s">
        <v>22</v>
      </c>
      <c r="B11" s="13" t="s">
        <v>23</v>
      </c>
      <c r="C11" s="8" t="s">
        <v>135</v>
      </c>
      <c r="D11" s="13" t="s">
        <v>24</v>
      </c>
      <c r="E11" s="9">
        <v>41920</v>
      </c>
      <c r="F11" s="71">
        <v>0.49652777777777773</v>
      </c>
      <c r="G11" s="10">
        <v>18.100000000000001</v>
      </c>
      <c r="H11" s="10">
        <f t="shared" si="0"/>
        <v>64.58</v>
      </c>
      <c r="I11" s="11">
        <v>8.23</v>
      </c>
      <c r="J11" s="86">
        <v>1.98</v>
      </c>
      <c r="K11" s="12">
        <v>425.6</v>
      </c>
      <c r="L11" s="10">
        <v>1.07</v>
      </c>
      <c r="M11" s="87">
        <v>201.4</v>
      </c>
      <c r="N11" s="65">
        <v>7.7899999999999997E-2</v>
      </c>
      <c r="O11" s="23"/>
      <c r="P11" s="89"/>
    </row>
    <row r="12" spans="1:16" ht="16.5" customHeight="1" x14ac:dyDescent="0.3">
      <c r="A12" s="25" t="s">
        <v>80</v>
      </c>
      <c r="B12" s="13" t="s">
        <v>25</v>
      </c>
      <c r="C12" s="8" t="s">
        <v>135</v>
      </c>
      <c r="D12" s="8" t="s">
        <v>24</v>
      </c>
      <c r="E12" s="9">
        <v>41920</v>
      </c>
      <c r="F12" s="71">
        <v>0.51388888888888895</v>
      </c>
      <c r="G12" s="10">
        <v>19.8</v>
      </c>
      <c r="H12" s="10">
        <f t="shared" si="0"/>
        <v>67.64</v>
      </c>
      <c r="I12" s="11">
        <v>7.74</v>
      </c>
      <c r="J12" s="86">
        <v>1.32</v>
      </c>
      <c r="K12" s="12">
        <v>423.1</v>
      </c>
      <c r="L12" s="10">
        <v>0.88</v>
      </c>
      <c r="M12" s="87">
        <v>2419.1999999999998</v>
      </c>
      <c r="N12" s="65">
        <v>0.182</v>
      </c>
      <c r="O12" s="23"/>
      <c r="P12" s="89"/>
    </row>
    <row r="13" spans="1:16" ht="16.5" customHeight="1" x14ac:dyDescent="0.3">
      <c r="A13" s="25" t="s">
        <v>26</v>
      </c>
      <c r="B13" s="13" t="s">
        <v>27</v>
      </c>
      <c r="C13" s="8" t="s">
        <v>135</v>
      </c>
      <c r="D13" s="8" t="s">
        <v>24</v>
      </c>
      <c r="E13" s="9">
        <v>41920</v>
      </c>
      <c r="F13" s="71">
        <v>0.54513888888888895</v>
      </c>
      <c r="G13" s="10">
        <v>19.3</v>
      </c>
      <c r="H13" s="10">
        <f t="shared" si="0"/>
        <v>66.740000000000009</v>
      </c>
      <c r="I13" s="11">
        <v>8</v>
      </c>
      <c r="J13" s="86">
        <v>1.34</v>
      </c>
      <c r="K13" s="12">
        <v>506</v>
      </c>
      <c r="L13" s="10">
        <v>0.77</v>
      </c>
      <c r="M13" s="87">
        <v>648.79999999999995</v>
      </c>
      <c r="N13" s="65">
        <v>0.19900000000000001</v>
      </c>
      <c r="O13" s="23" t="s">
        <v>81</v>
      </c>
      <c r="P13" s="89"/>
    </row>
    <row r="14" spans="1:16" ht="16.5" customHeight="1" x14ac:dyDescent="0.3">
      <c r="A14" s="25" t="s">
        <v>82</v>
      </c>
      <c r="B14" s="13" t="s">
        <v>28</v>
      </c>
      <c r="C14" s="8" t="s">
        <v>135</v>
      </c>
      <c r="D14" s="8" t="s">
        <v>24</v>
      </c>
      <c r="E14" s="9">
        <v>41920</v>
      </c>
      <c r="F14" s="194" t="s">
        <v>64</v>
      </c>
      <c r="G14" s="191"/>
      <c r="H14" s="191"/>
      <c r="I14" s="191"/>
      <c r="J14" s="191"/>
      <c r="K14" s="191"/>
      <c r="L14" s="191"/>
      <c r="M14" s="191"/>
      <c r="N14" s="192"/>
      <c r="O14" s="90"/>
      <c r="P14" s="89"/>
    </row>
    <row r="15" spans="1:16" ht="16.5" customHeight="1" x14ac:dyDescent="0.3">
      <c r="A15" s="25" t="s">
        <v>83</v>
      </c>
      <c r="B15" s="13" t="s">
        <v>29</v>
      </c>
      <c r="C15" s="8" t="s">
        <v>135</v>
      </c>
      <c r="D15" s="8" t="s">
        <v>30</v>
      </c>
      <c r="E15" s="9">
        <v>41920</v>
      </c>
      <c r="F15" s="194" t="s">
        <v>64</v>
      </c>
      <c r="G15" s="191"/>
      <c r="H15" s="191"/>
      <c r="I15" s="191"/>
      <c r="J15" s="191"/>
      <c r="K15" s="191"/>
      <c r="L15" s="191"/>
      <c r="M15" s="191"/>
      <c r="N15" s="192"/>
      <c r="O15" s="23" t="s">
        <v>84</v>
      </c>
      <c r="P15" s="89"/>
    </row>
    <row r="16" spans="1:16" ht="16.5" customHeight="1" x14ac:dyDescent="0.3">
      <c r="A16" s="25" t="s">
        <v>85</v>
      </c>
      <c r="B16" s="13" t="s">
        <v>31</v>
      </c>
      <c r="C16" s="8" t="s">
        <v>135</v>
      </c>
      <c r="D16" s="8" t="s">
        <v>30</v>
      </c>
      <c r="E16" s="9">
        <v>41920</v>
      </c>
      <c r="F16" s="99">
        <v>0.56944444444444442</v>
      </c>
      <c r="G16" s="10">
        <v>18.7</v>
      </c>
      <c r="H16" s="10">
        <f t="shared" si="0"/>
        <v>65.66</v>
      </c>
      <c r="I16" s="11">
        <v>8.3800000000000008</v>
      </c>
      <c r="J16" s="86">
        <v>1.52</v>
      </c>
      <c r="K16" s="12">
        <v>508</v>
      </c>
      <c r="L16" s="10">
        <v>1.32</v>
      </c>
      <c r="M16" s="91">
        <v>727</v>
      </c>
      <c r="N16" s="65">
        <v>8.5699999999999998E-2</v>
      </c>
      <c r="O16" s="24" t="s">
        <v>121</v>
      </c>
      <c r="P16" s="89"/>
    </row>
    <row r="17" spans="1:16" ht="16.5" customHeight="1" x14ac:dyDescent="0.3">
      <c r="A17" s="25" t="s">
        <v>86</v>
      </c>
      <c r="B17" s="13" t="s">
        <v>32</v>
      </c>
      <c r="C17" s="8" t="s">
        <v>135</v>
      </c>
      <c r="D17" s="8" t="s">
        <v>33</v>
      </c>
      <c r="E17" s="9">
        <v>41920</v>
      </c>
      <c r="F17" s="71">
        <v>0.6118055555555556</v>
      </c>
      <c r="G17" s="10">
        <v>16.8</v>
      </c>
      <c r="H17" s="10">
        <f t="shared" si="0"/>
        <v>62.24</v>
      </c>
      <c r="I17" s="11">
        <v>8.2200000000000006</v>
      </c>
      <c r="J17" s="86">
        <v>1.44</v>
      </c>
      <c r="K17" s="12">
        <v>489.2</v>
      </c>
      <c r="L17" s="11" t="s">
        <v>74</v>
      </c>
      <c r="M17" s="91">
        <v>1732.9</v>
      </c>
      <c r="N17" s="65">
        <v>0.153</v>
      </c>
      <c r="O17" s="23"/>
      <c r="P17" s="89"/>
    </row>
    <row r="18" spans="1:16" ht="16.5" customHeight="1" x14ac:dyDescent="0.3">
      <c r="A18" s="25" t="s">
        <v>87</v>
      </c>
      <c r="B18" s="13" t="s">
        <v>34</v>
      </c>
      <c r="C18" s="8" t="s">
        <v>135</v>
      </c>
      <c r="D18" s="8" t="s">
        <v>33</v>
      </c>
      <c r="E18" s="9">
        <v>41920</v>
      </c>
      <c r="F18" s="71">
        <v>0.58680555555555558</v>
      </c>
      <c r="G18" s="10">
        <v>21.6</v>
      </c>
      <c r="H18" s="10">
        <f t="shared" si="0"/>
        <v>70.88</v>
      </c>
      <c r="I18" s="11">
        <v>7.76</v>
      </c>
      <c r="J18" s="86">
        <v>1.47</v>
      </c>
      <c r="K18" s="10">
        <v>425</v>
      </c>
      <c r="L18" s="10">
        <v>3.44</v>
      </c>
      <c r="M18" s="91">
        <v>172.3</v>
      </c>
      <c r="N18" s="65">
        <v>0.125</v>
      </c>
      <c r="O18" s="26"/>
      <c r="P18" s="89"/>
    </row>
    <row r="19" spans="1:16" ht="16.5" customHeight="1" x14ac:dyDescent="0.3">
      <c r="A19" s="25" t="s">
        <v>88</v>
      </c>
      <c r="B19" s="13" t="s">
        <v>35</v>
      </c>
      <c r="C19" s="8" t="s">
        <v>135</v>
      </c>
      <c r="D19" s="8" t="s">
        <v>33</v>
      </c>
      <c r="E19" s="9">
        <v>41920</v>
      </c>
      <c r="F19" s="194" t="s">
        <v>64</v>
      </c>
      <c r="G19" s="191"/>
      <c r="H19" s="191"/>
      <c r="I19" s="191"/>
      <c r="J19" s="191"/>
      <c r="K19" s="191"/>
      <c r="L19" s="191"/>
      <c r="M19" s="191"/>
      <c r="N19" s="192"/>
      <c r="O19" s="23"/>
      <c r="P19" s="89"/>
    </row>
    <row r="20" spans="1:16" ht="16.5" customHeight="1" x14ac:dyDescent="0.3">
      <c r="A20" s="25" t="s">
        <v>80</v>
      </c>
      <c r="B20" s="13" t="s">
        <v>89</v>
      </c>
      <c r="C20" s="8" t="s">
        <v>135</v>
      </c>
      <c r="D20" s="8" t="s">
        <v>24</v>
      </c>
      <c r="E20" s="9">
        <v>41920</v>
      </c>
      <c r="F20" s="71">
        <v>0.51736111111111105</v>
      </c>
      <c r="G20" s="10">
        <v>19.600000000000001</v>
      </c>
      <c r="H20" s="10">
        <f t="shared" si="0"/>
        <v>67.28</v>
      </c>
      <c r="I20" s="11">
        <v>7.73</v>
      </c>
      <c r="J20" s="86">
        <v>2.4300000000000002</v>
      </c>
      <c r="K20" s="12">
        <v>423.5</v>
      </c>
      <c r="L20" s="10">
        <v>1.1000000000000001</v>
      </c>
      <c r="M20" s="87">
        <v>2419.1999999999998</v>
      </c>
      <c r="N20" s="65">
        <v>0.182</v>
      </c>
      <c r="O20" s="23"/>
      <c r="P20" s="89"/>
    </row>
    <row r="21" spans="1:16" ht="16.5" customHeight="1" thickBot="1" x14ac:dyDescent="0.3">
      <c r="A21" s="100" t="s">
        <v>90</v>
      </c>
      <c r="B21" s="101" t="s">
        <v>91</v>
      </c>
      <c r="C21" s="101" t="s">
        <v>135</v>
      </c>
      <c r="D21" s="101" t="s">
        <v>24</v>
      </c>
      <c r="E21" s="39">
        <v>41920</v>
      </c>
      <c r="F21" s="103">
        <v>0.49791666666666662</v>
      </c>
      <c r="G21" s="75">
        <v>14.1</v>
      </c>
      <c r="H21" s="76">
        <f t="shared" si="0"/>
        <v>57.379999999999995</v>
      </c>
      <c r="I21" s="27">
        <v>7.35</v>
      </c>
      <c r="J21" s="104" t="s">
        <v>122</v>
      </c>
      <c r="K21" s="76">
        <v>116.2</v>
      </c>
      <c r="L21" s="76">
        <v>1.01</v>
      </c>
      <c r="M21" s="104" t="s">
        <v>123</v>
      </c>
      <c r="N21" s="75"/>
      <c r="O21" s="105"/>
      <c r="P21" s="97"/>
    </row>
    <row r="22" spans="1:16" ht="18" x14ac:dyDescent="0.25">
      <c r="A22" s="5" t="s">
        <v>39</v>
      </c>
      <c r="B22" s="2"/>
      <c r="C22" s="1"/>
      <c r="D22" s="1"/>
      <c r="E22" s="1"/>
      <c r="F22" s="2"/>
      <c r="G22" s="1"/>
      <c r="H22" s="1"/>
      <c r="I22" s="1"/>
      <c r="J22" s="106" t="s">
        <v>114</v>
      </c>
      <c r="K22" s="107"/>
      <c r="L22" s="108"/>
      <c r="M22" s="108"/>
      <c r="N22" s="108"/>
      <c r="O22" s="106"/>
      <c r="P22" s="1"/>
    </row>
    <row r="23" spans="1:16" ht="18" x14ac:dyDescent="0.25">
      <c r="A23" s="5" t="s">
        <v>40</v>
      </c>
      <c r="B23" s="1"/>
      <c r="C23" s="1"/>
      <c r="D23" s="1"/>
      <c r="E23" s="1"/>
      <c r="F23" s="6"/>
      <c r="G23" s="3"/>
      <c r="H23" s="3"/>
      <c r="I23" s="3"/>
      <c r="J23" s="106" t="s">
        <v>115</v>
      </c>
      <c r="K23" s="107"/>
      <c r="L23" s="106"/>
      <c r="M23" s="108"/>
      <c r="N23" s="106"/>
      <c r="O23" s="106"/>
      <c r="P23" s="3"/>
    </row>
    <row r="24" spans="1:16" ht="18" x14ac:dyDescent="0.25">
      <c r="A24" s="5" t="s">
        <v>41</v>
      </c>
      <c r="B24" s="1"/>
      <c r="C24" s="1"/>
      <c r="D24" s="1"/>
      <c r="E24" s="1"/>
      <c r="F24" s="2"/>
      <c r="G24" s="1"/>
      <c r="H24" s="1"/>
      <c r="I24" s="1"/>
      <c r="J24" s="1"/>
      <c r="K24" s="4"/>
      <c r="L24" s="1"/>
      <c r="M24" s="2"/>
      <c r="N24" s="1"/>
      <c r="O24" s="1"/>
      <c r="P24" s="3"/>
    </row>
    <row r="25" spans="1:16" x14ac:dyDescent="0.25">
      <c r="A25" s="1"/>
      <c r="B25" s="1"/>
      <c r="C25" s="1"/>
      <c r="D25" s="2"/>
      <c r="E25" s="1"/>
      <c r="F25" s="1"/>
      <c r="G25" s="1"/>
      <c r="H25" s="1"/>
      <c r="I25" s="4"/>
      <c r="J25" s="1"/>
      <c r="K25" s="2"/>
      <c r="L25" s="1"/>
      <c r="M25" s="1"/>
      <c r="N25" s="1"/>
      <c r="O25" s="1"/>
      <c r="P25" s="1"/>
    </row>
  </sheetData>
  <mergeCells count="5">
    <mergeCell ref="F4:N4"/>
    <mergeCell ref="F10:N10"/>
    <mergeCell ref="F14:N14"/>
    <mergeCell ref="F15:N15"/>
    <mergeCell ref="F19:N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2" max="2" width="9.7109375" customWidth="1"/>
    <col min="3" max="3" width="9.7109375" bestFit="1" customWidth="1"/>
    <col min="4" max="4" width="8.7109375" bestFit="1" customWidth="1"/>
    <col min="5" max="5" width="10.14062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24.5703125" bestFit="1" customWidth="1"/>
  </cols>
  <sheetData>
    <row r="1" spans="1:16" ht="30.75" thickBot="1" x14ac:dyDescent="0.45">
      <c r="A1" s="109"/>
      <c r="B1" s="80" t="s">
        <v>65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  <c r="P1" s="1"/>
    </row>
    <row r="2" spans="1:16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  <c r="P2" s="1"/>
    </row>
    <row r="3" spans="1:16" ht="15.75" x14ac:dyDescent="0.25">
      <c r="A3" s="31" t="s">
        <v>70</v>
      </c>
      <c r="B3" s="13" t="s">
        <v>11</v>
      </c>
      <c r="C3" s="8" t="s">
        <v>159</v>
      </c>
      <c r="D3" s="8" t="s">
        <v>12</v>
      </c>
      <c r="E3" s="9">
        <v>41984</v>
      </c>
      <c r="F3" s="71">
        <v>0.43472222222222223</v>
      </c>
      <c r="G3" s="10">
        <v>10.1</v>
      </c>
      <c r="H3" s="10">
        <f>(G3*9/5) + 32</f>
        <v>50.18</v>
      </c>
      <c r="I3" s="11">
        <v>7.15</v>
      </c>
      <c r="J3" s="11">
        <v>3.75</v>
      </c>
      <c r="K3" s="12">
        <v>240.4</v>
      </c>
      <c r="L3" s="10">
        <v>4.03</v>
      </c>
      <c r="M3" s="15" t="s">
        <v>62</v>
      </c>
      <c r="N3" s="65">
        <v>0.79100000000000004</v>
      </c>
      <c r="O3" s="23" t="s">
        <v>124</v>
      </c>
      <c r="P3" s="89"/>
    </row>
    <row r="4" spans="1:16" ht="15.75" x14ac:dyDescent="0.25">
      <c r="A4" s="22" t="s">
        <v>71</v>
      </c>
      <c r="B4" s="13" t="s">
        <v>13</v>
      </c>
      <c r="C4" s="8" t="s">
        <v>159</v>
      </c>
      <c r="D4" s="8" t="s">
        <v>12</v>
      </c>
      <c r="E4" s="9">
        <v>41984</v>
      </c>
      <c r="F4" s="71">
        <v>0.42708333333333331</v>
      </c>
      <c r="G4" s="10">
        <v>9.9</v>
      </c>
      <c r="H4" s="10">
        <f t="shared" ref="H4:H19" si="0">(G4*9/5) + 32</f>
        <v>49.82</v>
      </c>
      <c r="I4" s="11">
        <v>7.11</v>
      </c>
      <c r="J4" s="11">
        <v>8.24</v>
      </c>
      <c r="K4" s="12">
        <v>98.6</v>
      </c>
      <c r="L4" s="10">
        <v>28.1</v>
      </c>
      <c r="M4" s="15" t="s">
        <v>62</v>
      </c>
      <c r="N4" s="65">
        <v>0.35699999999999998</v>
      </c>
      <c r="O4" s="23"/>
      <c r="P4" s="89"/>
    </row>
    <row r="5" spans="1:16" ht="15.75" x14ac:dyDescent="0.25">
      <c r="A5" s="22" t="s">
        <v>92</v>
      </c>
      <c r="B5" s="14" t="s">
        <v>14</v>
      </c>
      <c r="C5" s="8" t="s">
        <v>159</v>
      </c>
      <c r="D5" s="8" t="s">
        <v>12</v>
      </c>
      <c r="E5" s="9">
        <v>41984</v>
      </c>
      <c r="F5" s="71">
        <v>0.40208333333333335</v>
      </c>
      <c r="G5" s="10">
        <v>10.199999999999999</v>
      </c>
      <c r="H5" s="10">
        <f t="shared" si="0"/>
        <v>50.36</v>
      </c>
      <c r="I5" s="11">
        <v>7.24</v>
      </c>
      <c r="J5" s="11">
        <v>8.1999999999999993</v>
      </c>
      <c r="K5" s="12">
        <v>141.1</v>
      </c>
      <c r="L5" s="10">
        <v>13.2</v>
      </c>
      <c r="M5" s="10" t="s">
        <v>62</v>
      </c>
      <c r="N5" s="65">
        <v>0.35699999999999998</v>
      </c>
      <c r="O5" s="24"/>
      <c r="P5" s="89"/>
    </row>
    <row r="6" spans="1:16" ht="16.5" x14ac:dyDescent="0.3">
      <c r="A6" s="25" t="s">
        <v>15</v>
      </c>
      <c r="B6" s="13" t="s">
        <v>16</v>
      </c>
      <c r="C6" s="8" t="s">
        <v>159</v>
      </c>
      <c r="D6" s="8" t="s">
        <v>17</v>
      </c>
      <c r="E6" s="9">
        <v>41984</v>
      </c>
      <c r="F6" s="71">
        <v>0.3840277777777778</v>
      </c>
      <c r="G6" s="10">
        <v>10.3</v>
      </c>
      <c r="H6" s="10">
        <f t="shared" si="0"/>
        <v>50.54</v>
      </c>
      <c r="I6" s="11">
        <v>7.7</v>
      </c>
      <c r="J6" s="11">
        <v>7.12</v>
      </c>
      <c r="K6" s="12">
        <v>185.9</v>
      </c>
      <c r="L6" s="10">
        <v>111</v>
      </c>
      <c r="M6" s="10">
        <v>1986.3</v>
      </c>
      <c r="N6" s="65">
        <v>0.52</v>
      </c>
      <c r="O6" s="23"/>
      <c r="P6" s="89"/>
    </row>
    <row r="7" spans="1:16" ht="16.5" x14ac:dyDescent="0.3">
      <c r="A7" s="25" t="s">
        <v>76</v>
      </c>
      <c r="B7" s="13" t="s">
        <v>18</v>
      </c>
      <c r="C7" s="8" t="s">
        <v>159</v>
      </c>
      <c r="D7" s="8" t="s">
        <v>17</v>
      </c>
      <c r="E7" s="9">
        <v>41984</v>
      </c>
      <c r="F7" s="71">
        <v>0.36944444444444446</v>
      </c>
      <c r="G7" s="10">
        <v>10.7</v>
      </c>
      <c r="H7" s="10">
        <f t="shared" si="0"/>
        <v>51.26</v>
      </c>
      <c r="I7" s="11">
        <v>7.53</v>
      </c>
      <c r="J7" s="11">
        <v>4.88</v>
      </c>
      <c r="K7" s="12">
        <v>311.60000000000002</v>
      </c>
      <c r="L7" s="10">
        <v>13.6</v>
      </c>
      <c r="M7" s="10">
        <v>1986.3</v>
      </c>
      <c r="N7" s="65">
        <v>0.14899999999999999</v>
      </c>
      <c r="O7" s="23" t="s">
        <v>125</v>
      </c>
      <c r="P7" s="89"/>
    </row>
    <row r="8" spans="1:16" ht="16.5" x14ac:dyDescent="0.3">
      <c r="A8" s="25" t="s">
        <v>77</v>
      </c>
      <c r="B8" s="13" t="s">
        <v>19</v>
      </c>
      <c r="C8" s="8" t="s">
        <v>159</v>
      </c>
      <c r="D8" s="8" t="s">
        <v>20</v>
      </c>
      <c r="E8" s="9">
        <v>41984</v>
      </c>
      <c r="F8" s="71">
        <v>0.34375</v>
      </c>
      <c r="G8" s="10">
        <v>11</v>
      </c>
      <c r="H8" s="10">
        <f t="shared" si="0"/>
        <v>51.8</v>
      </c>
      <c r="I8" s="11">
        <v>7.61</v>
      </c>
      <c r="J8" s="11">
        <v>6.12</v>
      </c>
      <c r="K8" s="12">
        <v>358.4</v>
      </c>
      <c r="L8" s="10">
        <v>28.3</v>
      </c>
      <c r="M8" s="10">
        <v>920.8</v>
      </c>
      <c r="N8" s="65">
        <v>0.32900000000000001</v>
      </c>
      <c r="O8" s="28"/>
      <c r="P8" s="89"/>
    </row>
    <row r="9" spans="1:16" ht="16.5" x14ac:dyDescent="0.3">
      <c r="A9" s="25" t="s">
        <v>78</v>
      </c>
      <c r="B9" s="13" t="s">
        <v>21</v>
      </c>
      <c r="C9" s="8" t="s">
        <v>159</v>
      </c>
      <c r="D9" s="8" t="s">
        <v>20</v>
      </c>
      <c r="E9" s="9">
        <v>41984</v>
      </c>
      <c r="F9" s="190" t="s">
        <v>79</v>
      </c>
      <c r="G9" s="195"/>
      <c r="H9" s="195"/>
      <c r="I9" s="195"/>
      <c r="J9" s="195"/>
      <c r="K9" s="195"/>
      <c r="L9" s="195"/>
      <c r="M9" s="195"/>
      <c r="N9" s="196"/>
      <c r="O9" s="90"/>
      <c r="P9" s="89"/>
    </row>
    <row r="10" spans="1:16" ht="16.5" x14ac:dyDescent="0.3">
      <c r="A10" s="25" t="s">
        <v>22</v>
      </c>
      <c r="B10" s="13" t="s">
        <v>23</v>
      </c>
      <c r="C10" s="8" t="s">
        <v>159</v>
      </c>
      <c r="D10" s="13" t="s">
        <v>24</v>
      </c>
      <c r="E10" s="9">
        <v>41984</v>
      </c>
      <c r="F10" s="71">
        <v>0.5541666666666667</v>
      </c>
      <c r="G10" s="10">
        <v>10.199999999999999</v>
      </c>
      <c r="H10" s="10">
        <f t="shared" si="0"/>
        <v>50.36</v>
      </c>
      <c r="I10" s="11">
        <v>7.8</v>
      </c>
      <c r="J10" s="11">
        <v>5.99</v>
      </c>
      <c r="K10" s="12">
        <v>433</v>
      </c>
      <c r="L10" s="10">
        <v>53.2</v>
      </c>
      <c r="M10" s="15">
        <v>2419.1999999999998</v>
      </c>
      <c r="N10" s="65">
        <v>0.15</v>
      </c>
      <c r="O10" s="23"/>
      <c r="P10" s="89"/>
    </row>
    <row r="11" spans="1:16" ht="16.5" x14ac:dyDescent="0.3">
      <c r="A11" s="25" t="s">
        <v>80</v>
      </c>
      <c r="B11" s="13" t="s">
        <v>25</v>
      </c>
      <c r="C11" s="8" t="s">
        <v>159</v>
      </c>
      <c r="D11" s="8" t="s">
        <v>24</v>
      </c>
      <c r="E11" s="9">
        <v>41984</v>
      </c>
      <c r="F11" s="71">
        <v>0.48333333333333334</v>
      </c>
      <c r="G11" s="10">
        <v>10.8</v>
      </c>
      <c r="H11" s="10">
        <f t="shared" si="0"/>
        <v>51.44</v>
      </c>
      <c r="I11" s="11">
        <v>7.34</v>
      </c>
      <c r="J11" s="11">
        <v>8.1</v>
      </c>
      <c r="K11" s="12">
        <v>40.200000000000003</v>
      </c>
      <c r="L11" s="10">
        <v>187</v>
      </c>
      <c r="M11" s="15" t="s">
        <v>62</v>
      </c>
      <c r="N11" s="65">
        <v>0.63600000000000001</v>
      </c>
      <c r="O11" s="23"/>
      <c r="P11" s="89"/>
    </row>
    <row r="12" spans="1:16" ht="16.5" x14ac:dyDescent="0.3">
      <c r="A12" s="25" t="s">
        <v>26</v>
      </c>
      <c r="B12" s="13" t="s">
        <v>27</v>
      </c>
      <c r="C12" s="8" t="s">
        <v>159</v>
      </c>
      <c r="D12" s="8" t="s">
        <v>24</v>
      </c>
      <c r="E12" s="9">
        <v>41984</v>
      </c>
      <c r="F12" s="71">
        <v>0.48958333333333331</v>
      </c>
      <c r="G12" s="10">
        <v>11.2</v>
      </c>
      <c r="H12" s="10">
        <f t="shared" si="0"/>
        <v>52.16</v>
      </c>
      <c r="I12" s="11">
        <v>7.19</v>
      </c>
      <c r="J12" s="11">
        <v>7.53</v>
      </c>
      <c r="K12" s="12">
        <v>52.7</v>
      </c>
      <c r="L12" s="10">
        <v>171</v>
      </c>
      <c r="M12" s="15">
        <v>2419.1999999999998</v>
      </c>
      <c r="N12" s="65">
        <v>0.42899999999999999</v>
      </c>
      <c r="O12" s="23"/>
      <c r="P12" s="89"/>
    </row>
    <row r="13" spans="1:16" ht="16.5" x14ac:dyDescent="0.3">
      <c r="A13" s="25" t="s">
        <v>82</v>
      </c>
      <c r="B13" s="13" t="s">
        <v>28</v>
      </c>
      <c r="C13" s="8" t="s">
        <v>159</v>
      </c>
      <c r="D13" s="8" t="s">
        <v>24</v>
      </c>
      <c r="E13" s="9">
        <v>41984</v>
      </c>
      <c r="F13" s="110">
        <v>0.50694444444444442</v>
      </c>
      <c r="G13" s="10">
        <v>11.2</v>
      </c>
      <c r="H13" s="10">
        <f t="shared" si="0"/>
        <v>52.16</v>
      </c>
      <c r="I13" s="11">
        <v>7.34</v>
      </c>
      <c r="J13" s="11">
        <v>7.88</v>
      </c>
      <c r="K13" s="12">
        <v>70.400000000000006</v>
      </c>
      <c r="L13" s="12">
        <v>216</v>
      </c>
      <c r="M13" s="12" t="s">
        <v>62</v>
      </c>
      <c r="N13" s="74">
        <v>0.52600000000000002</v>
      </c>
      <c r="O13" s="29"/>
      <c r="P13" s="89"/>
    </row>
    <row r="14" spans="1:16" ht="16.5" x14ac:dyDescent="0.3">
      <c r="A14" s="25" t="s">
        <v>83</v>
      </c>
      <c r="B14" s="13" t="s">
        <v>29</v>
      </c>
      <c r="C14" s="8" t="s">
        <v>159</v>
      </c>
      <c r="D14" s="8" t="s">
        <v>30</v>
      </c>
      <c r="E14" s="9">
        <v>41984</v>
      </c>
      <c r="F14" s="71">
        <v>0.59166666666666667</v>
      </c>
      <c r="G14" s="10">
        <v>10.8</v>
      </c>
      <c r="H14" s="10">
        <f t="shared" si="0"/>
        <v>51.44</v>
      </c>
      <c r="I14" s="11">
        <v>7.58</v>
      </c>
      <c r="J14" s="11">
        <v>4.66</v>
      </c>
      <c r="K14" s="12">
        <v>304</v>
      </c>
      <c r="L14" s="10">
        <v>23.1</v>
      </c>
      <c r="M14" s="15" t="s">
        <v>62</v>
      </c>
      <c r="N14" s="65">
        <v>0.25</v>
      </c>
      <c r="O14" s="23"/>
      <c r="P14" s="89"/>
    </row>
    <row r="15" spans="1:16" ht="16.5" x14ac:dyDescent="0.3">
      <c r="A15" s="25" t="s">
        <v>85</v>
      </c>
      <c r="B15" s="13" t="s">
        <v>31</v>
      </c>
      <c r="C15" s="8" t="s">
        <v>159</v>
      </c>
      <c r="D15" s="8" t="s">
        <v>30</v>
      </c>
      <c r="E15" s="9">
        <v>41984</v>
      </c>
      <c r="F15" s="71">
        <v>0.5756944444444444</v>
      </c>
      <c r="G15" s="10">
        <v>12.8</v>
      </c>
      <c r="H15" s="10">
        <f t="shared" si="0"/>
        <v>55.04</v>
      </c>
      <c r="I15" s="11">
        <v>7.11</v>
      </c>
      <c r="J15" s="11">
        <v>3.49</v>
      </c>
      <c r="K15" s="12">
        <v>369.6</v>
      </c>
      <c r="L15" s="10">
        <v>10.4</v>
      </c>
      <c r="M15" s="10">
        <v>1553.1</v>
      </c>
      <c r="N15" s="65">
        <v>0.11600000000000001</v>
      </c>
      <c r="O15" s="24"/>
      <c r="P15" s="89"/>
    </row>
    <row r="16" spans="1:16" ht="16.5" x14ac:dyDescent="0.3">
      <c r="A16" s="25" t="s">
        <v>86</v>
      </c>
      <c r="B16" s="13" t="s">
        <v>32</v>
      </c>
      <c r="C16" s="8" t="s">
        <v>159</v>
      </c>
      <c r="D16" s="8" t="s">
        <v>33</v>
      </c>
      <c r="E16" s="9">
        <v>41984</v>
      </c>
      <c r="F16" s="71">
        <v>0.61875000000000002</v>
      </c>
      <c r="G16" s="10">
        <v>11.4</v>
      </c>
      <c r="H16" s="10">
        <f t="shared" si="0"/>
        <v>52.52</v>
      </c>
      <c r="I16" s="11">
        <v>7.59</v>
      </c>
      <c r="J16" s="11">
        <v>5.24</v>
      </c>
      <c r="K16" s="12">
        <v>178.4</v>
      </c>
      <c r="L16" s="10">
        <v>41.6</v>
      </c>
      <c r="M16" s="10" t="s">
        <v>62</v>
      </c>
      <c r="N16" s="65">
        <v>0.17100000000000001</v>
      </c>
      <c r="O16" s="23"/>
      <c r="P16" s="89"/>
    </row>
    <row r="17" spans="1:16" ht="16.5" x14ac:dyDescent="0.3">
      <c r="A17" s="25" t="s">
        <v>87</v>
      </c>
      <c r="B17" s="13" t="s">
        <v>34</v>
      </c>
      <c r="C17" s="8" t="s">
        <v>159</v>
      </c>
      <c r="D17" s="8" t="s">
        <v>33</v>
      </c>
      <c r="E17" s="9">
        <v>41984</v>
      </c>
      <c r="F17" s="71">
        <v>0.60277777777777775</v>
      </c>
      <c r="G17" s="10">
        <v>12</v>
      </c>
      <c r="H17" s="10">
        <f t="shared" si="0"/>
        <v>53.6</v>
      </c>
      <c r="I17" s="11">
        <v>7.33</v>
      </c>
      <c r="J17" s="11">
        <v>6.03</v>
      </c>
      <c r="K17" s="10">
        <v>232.3</v>
      </c>
      <c r="L17" s="10">
        <v>16.7</v>
      </c>
      <c r="M17" s="10">
        <v>2419.1999999999998</v>
      </c>
      <c r="N17" s="65">
        <v>0.153</v>
      </c>
      <c r="O17" s="26"/>
      <c r="P17" s="89"/>
    </row>
    <row r="18" spans="1:16" ht="16.5" x14ac:dyDescent="0.3">
      <c r="A18" s="25" t="s">
        <v>88</v>
      </c>
      <c r="B18" s="13" t="s">
        <v>35</v>
      </c>
      <c r="C18" s="8" t="s">
        <v>159</v>
      </c>
      <c r="D18" s="8" t="s">
        <v>33</v>
      </c>
      <c r="E18" s="9">
        <v>41984</v>
      </c>
      <c r="F18" s="71">
        <v>0.61388888888888882</v>
      </c>
      <c r="G18" s="10">
        <v>12</v>
      </c>
      <c r="H18" s="10">
        <f t="shared" si="0"/>
        <v>53.6</v>
      </c>
      <c r="I18" s="11">
        <v>7.81</v>
      </c>
      <c r="J18" s="11">
        <v>5.37</v>
      </c>
      <c r="K18" s="10">
        <v>380.4</v>
      </c>
      <c r="L18" s="10">
        <v>14</v>
      </c>
      <c r="M18" s="10" t="s">
        <v>62</v>
      </c>
      <c r="N18" s="65">
        <v>0.20200000000000001</v>
      </c>
      <c r="O18" s="23"/>
      <c r="P18" s="89"/>
    </row>
    <row r="19" spans="1:16" ht="17.25" thickBot="1" x14ac:dyDescent="0.35">
      <c r="A19" s="30" t="s">
        <v>22</v>
      </c>
      <c r="B19" s="27" t="s">
        <v>93</v>
      </c>
      <c r="C19" s="101" t="s">
        <v>159</v>
      </c>
      <c r="D19" s="27" t="s">
        <v>24</v>
      </c>
      <c r="E19" s="39">
        <v>41984</v>
      </c>
      <c r="F19" s="112">
        <v>0.55555555555555558</v>
      </c>
      <c r="G19" s="76">
        <v>10.4</v>
      </c>
      <c r="H19" s="76">
        <f t="shared" si="0"/>
        <v>50.72</v>
      </c>
      <c r="I19" s="113">
        <v>7.8</v>
      </c>
      <c r="J19" s="113">
        <v>5.62</v>
      </c>
      <c r="K19" s="114">
        <v>429</v>
      </c>
      <c r="L19" s="76">
        <v>56.9</v>
      </c>
      <c r="M19" s="115">
        <v>1986.3</v>
      </c>
      <c r="N19" s="116">
        <v>0.16</v>
      </c>
      <c r="O19" s="117"/>
      <c r="P19" s="89"/>
    </row>
    <row r="20" spans="1:16" ht="18" x14ac:dyDescent="0.25">
      <c r="A20" s="5" t="s">
        <v>39</v>
      </c>
      <c r="B20" s="2"/>
      <c r="C20" s="1"/>
      <c r="D20" s="1"/>
      <c r="E20" s="1"/>
      <c r="F20" s="2"/>
      <c r="G20" s="1"/>
      <c r="H20" s="1"/>
      <c r="I20" s="1"/>
      <c r="J20" s="1"/>
      <c r="K20" s="4"/>
      <c r="L20" s="2"/>
      <c r="M20" s="2"/>
      <c r="N20" s="2"/>
      <c r="O20" s="1"/>
      <c r="P20" s="1"/>
    </row>
    <row r="21" spans="1:16" ht="18" x14ac:dyDescent="0.25">
      <c r="A21" s="5" t="s">
        <v>40</v>
      </c>
      <c r="B21" s="1"/>
      <c r="C21" s="1"/>
      <c r="D21" s="1"/>
      <c r="E21" s="1"/>
      <c r="F21" s="6"/>
      <c r="G21" s="3"/>
      <c r="H21" s="3"/>
      <c r="I21" s="3"/>
      <c r="J21" s="3"/>
      <c r="K21" s="7"/>
      <c r="L21" s="3"/>
      <c r="M21" s="6"/>
      <c r="N21" s="3"/>
      <c r="O21" s="3"/>
      <c r="P21" s="3"/>
    </row>
    <row r="22" spans="1:16" ht="18" x14ac:dyDescent="0.25">
      <c r="A22" s="5" t="s">
        <v>41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  <c r="P22" s="3"/>
    </row>
    <row r="23" spans="1:16" x14ac:dyDescent="0.25">
      <c r="A23" s="1"/>
      <c r="B23" s="1"/>
      <c r="C23" s="1"/>
      <c r="D23" s="2"/>
      <c r="E23" s="1"/>
      <c r="F23" s="1"/>
      <c r="G23" s="1"/>
      <c r="H23" s="1"/>
      <c r="I23" s="4"/>
      <c r="J23" s="1"/>
      <c r="K23" s="2"/>
      <c r="L23" s="1"/>
      <c r="M23" s="1"/>
      <c r="N23" s="1"/>
      <c r="O23" s="1"/>
      <c r="P23" s="1"/>
    </row>
  </sheetData>
  <mergeCells count="1">
    <mergeCell ref="F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11.85546875" bestFit="1" customWidth="1"/>
    <col min="5" max="6" width="8.5703125" bestFit="1" customWidth="1"/>
    <col min="7" max="7" width="9.5703125" bestFit="1" customWidth="1"/>
    <col min="8" max="8" width="8.5703125" bestFit="1" customWidth="1"/>
    <col min="9" max="9" width="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6.85546875" bestFit="1" customWidth="1"/>
  </cols>
  <sheetData>
    <row r="1" spans="1:16" ht="30.75" thickBot="1" x14ac:dyDescent="0.45">
      <c r="A1" s="109"/>
      <c r="B1" s="80" t="s">
        <v>65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  <c r="P1" s="1"/>
    </row>
    <row r="2" spans="1:16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  <c r="P2" s="1"/>
    </row>
    <row r="3" spans="1:16" ht="15.75" x14ac:dyDescent="0.25">
      <c r="A3" s="31" t="s">
        <v>70</v>
      </c>
      <c r="B3" s="13" t="s">
        <v>11</v>
      </c>
      <c r="C3" s="8" t="s">
        <v>170</v>
      </c>
      <c r="D3" s="8" t="s">
        <v>12</v>
      </c>
      <c r="E3" s="9">
        <v>42037</v>
      </c>
      <c r="F3" s="71">
        <v>0.3888888888888889</v>
      </c>
      <c r="G3" s="10">
        <v>7.8</v>
      </c>
      <c r="H3" s="10">
        <f>(G3*9/5) + 32</f>
        <v>46.04</v>
      </c>
      <c r="I3" s="11">
        <v>7.3</v>
      </c>
      <c r="J3" s="11">
        <v>3.9</v>
      </c>
      <c r="K3" s="12">
        <v>248.4</v>
      </c>
      <c r="L3" s="10">
        <v>1.1100000000000001</v>
      </c>
      <c r="M3" s="15">
        <v>38.9</v>
      </c>
      <c r="N3" s="65">
        <v>0.79400000000000004</v>
      </c>
      <c r="O3" s="23"/>
      <c r="P3" s="89"/>
    </row>
    <row r="4" spans="1:16" ht="15.75" x14ac:dyDescent="0.25">
      <c r="A4" s="22" t="s">
        <v>71</v>
      </c>
      <c r="B4" s="13" t="s">
        <v>13</v>
      </c>
      <c r="C4" s="8" t="s">
        <v>170</v>
      </c>
      <c r="D4" s="8" t="s">
        <v>12</v>
      </c>
      <c r="E4" s="9">
        <v>42037</v>
      </c>
      <c r="F4" s="71">
        <v>0.40208333333333335</v>
      </c>
      <c r="G4" s="10">
        <v>8</v>
      </c>
      <c r="H4" s="10">
        <f t="shared" ref="H4:H20" si="0">(G4*9/5) + 32</f>
        <v>46.4</v>
      </c>
      <c r="I4" s="11">
        <v>7.17</v>
      </c>
      <c r="J4" s="11">
        <v>5.42</v>
      </c>
      <c r="K4" s="12">
        <v>119.4</v>
      </c>
      <c r="L4" s="10">
        <v>4.34</v>
      </c>
      <c r="M4" s="15">
        <v>2419.1999999999998</v>
      </c>
      <c r="N4" s="65">
        <v>0.312</v>
      </c>
      <c r="O4" s="23"/>
      <c r="P4" s="89"/>
    </row>
    <row r="5" spans="1:16" ht="15.75" x14ac:dyDescent="0.25">
      <c r="A5" s="22" t="s">
        <v>92</v>
      </c>
      <c r="B5" s="14" t="s">
        <v>14</v>
      </c>
      <c r="C5" s="8" t="s">
        <v>170</v>
      </c>
      <c r="D5" s="8" t="s">
        <v>12</v>
      </c>
      <c r="E5" s="9">
        <v>42037</v>
      </c>
      <c r="F5" s="71">
        <v>0.4152777777777778</v>
      </c>
      <c r="G5" s="10">
        <v>8</v>
      </c>
      <c r="H5" s="10">
        <f t="shared" si="0"/>
        <v>46.4</v>
      </c>
      <c r="I5" s="11">
        <v>7.26</v>
      </c>
      <c r="J5" s="11">
        <v>7.36</v>
      </c>
      <c r="K5" s="12">
        <v>201.1</v>
      </c>
      <c r="L5" s="10">
        <v>24.8</v>
      </c>
      <c r="M5" s="10" t="s">
        <v>62</v>
      </c>
      <c r="N5" s="65">
        <v>0.36799999999999999</v>
      </c>
      <c r="O5" s="24"/>
      <c r="P5" s="89"/>
    </row>
    <row r="6" spans="1:16" ht="16.5" x14ac:dyDescent="0.3">
      <c r="A6" s="25" t="s">
        <v>15</v>
      </c>
      <c r="B6" s="13" t="s">
        <v>16</v>
      </c>
      <c r="C6" s="8" t="s">
        <v>170</v>
      </c>
      <c r="D6" s="8" t="s">
        <v>17</v>
      </c>
      <c r="E6" s="9">
        <v>42037</v>
      </c>
      <c r="F6" s="71">
        <v>0.44305555555555554</v>
      </c>
      <c r="G6" s="10">
        <v>8.6</v>
      </c>
      <c r="H6" s="10">
        <f t="shared" si="0"/>
        <v>47.48</v>
      </c>
      <c r="I6" s="11">
        <v>7.53</v>
      </c>
      <c r="J6" s="11">
        <v>5.67</v>
      </c>
      <c r="K6" s="12">
        <v>154.1</v>
      </c>
      <c r="L6" s="10">
        <v>64.5</v>
      </c>
      <c r="M6" s="10">
        <v>648.79999999999995</v>
      </c>
      <c r="N6" s="65">
        <v>0.34499999999999997</v>
      </c>
      <c r="O6" s="23"/>
      <c r="P6" s="89"/>
    </row>
    <row r="7" spans="1:16" ht="16.5" x14ac:dyDescent="0.3">
      <c r="A7" s="25" t="s">
        <v>76</v>
      </c>
      <c r="B7" s="13" t="s">
        <v>18</v>
      </c>
      <c r="C7" s="8" t="s">
        <v>170</v>
      </c>
      <c r="D7" s="8" t="s">
        <v>17</v>
      </c>
      <c r="E7" s="9">
        <v>42037</v>
      </c>
      <c r="F7" s="71">
        <v>0.4604166666666667</v>
      </c>
      <c r="G7" s="10">
        <v>9.5</v>
      </c>
      <c r="H7" s="10">
        <f t="shared" si="0"/>
        <v>49.1</v>
      </c>
      <c r="I7" s="11">
        <v>7.36</v>
      </c>
      <c r="J7" s="11">
        <v>5.3</v>
      </c>
      <c r="K7" s="12">
        <v>266.89999999999998</v>
      </c>
      <c r="L7" s="10">
        <v>34.1</v>
      </c>
      <c r="M7" s="10">
        <v>307.60000000000002</v>
      </c>
      <c r="N7" s="65">
        <v>0.13400000000000001</v>
      </c>
      <c r="O7" s="23"/>
      <c r="P7" s="89"/>
    </row>
    <row r="8" spans="1:16" ht="16.5" x14ac:dyDescent="0.3">
      <c r="A8" s="25" t="s">
        <v>77</v>
      </c>
      <c r="B8" s="13" t="s">
        <v>19</v>
      </c>
      <c r="C8" s="8" t="s">
        <v>170</v>
      </c>
      <c r="D8" s="8" t="s">
        <v>20</v>
      </c>
      <c r="E8" s="9">
        <v>42037</v>
      </c>
      <c r="F8" s="71">
        <v>0.47847222222222219</v>
      </c>
      <c r="G8" s="10">
        <v>10.3</v>
      </c>
      <c r="H8" s="10">
        <f t="shared" si="0"/>
        <v>50.54</v>
      </c>
      <c r="I8" s="11">
        <v>7.65</v>
      </c>
      <c r="J8" s="11">
        <v>4.17</v>
      </c>
      <c r="K8" s="12">
        <v>409</v>
      </c>
      <c r="L8" s="10">
        <v>28.4</v>
      </c>
      <c r="M8" s="10">
        <v>686.7</v>
      </c>
      <c r="N8" s="65">
        <v>0.28899999999999998</v>
      </c>
      <c r="O8" s="28"/>
      <c r="P8" s="89"/>
    </row>
    <row r="9" spans="1:16" ht="16.5" x14ac:dyDescent="0.3">
      <c r="A9" s="25" t="s">
        <v>78</v>
      </c>
      <c r="B9" s="13" t="s">
        <v>21</v>
      </c>
      <c r="C9" s="8" t="s">
        <v>170</v>
      </c>
      <c r="D9" s="8" t="s">
        <v>20</v>
      </c>
      <c r="E9" s="190" t="s">
        <v>79</v>
      </c>
      <c r="F9" s="195"/>
      <c r="G9" s="195"/>
      <c r="H9" s="195"/>
      <c r="I9" s="195"/>
      <c r="J9" s="195"/>
      <c r="K9" s="195"/>
      <c r="L9" s="195"/>
      <c r="M9" s="195"/>
      <c r="N9" s="196"/>
      <c r="O9" s="90"/>
      <c r="P9" s="89"/>
    </row>
    <row r="10" spans="1:16" ht="16.5" x14ac:dyDescent="0.3">
      <c r="A10" s="25" t="s">
        <v>22</v>
      </c>
      <c r="B10" s="13" t="s">
        <v>23</v>
      </c>
      <c r="C10" s="8" t="s">
        <v>170</v>
      </c>
      <c r="D10" s="13" t="s">
        <v>24</v>
      </c>
      <c r="E10" s="9">
        <v>42037</v>
      </c>
      <c r="F10" s="71">
        <v>0.49652777777777773</v>
      </c>
      <c r="G10" s="10">
        <v>8.3000000000000007</v>
      </c>
      <c r="H10" s="10">
        <f t="shared" si="0"/>
        <v>46.94</v>
      </c>
      <c r="I10" s="11">
        <v>7.79</v>
      </c>
      <c r="J10" s="11">
        <v>5.14</v>
      </c>
      <c r="K10" s="12">
        <v>469.2</v>
      </c>
      <c r="L10" s="10">
        <v>21.6</v>
      </c>
      <c r="M10" s="15" t="s">
        <v>62</v>
      </c>
      <c r="N10" s="65">
        <v>0.10199999999999999</v>
      </c>
      <c r="O10" s="23"/>
      <c r="P10" s="89"/>
    </row>
    <row r="11" spans="1:16" ht="16.5" x14ac:dyDescent="0.3">
      <c r="A11" s="25" t="s">
        <v>80</v>
      </c>
      <c r="B11" s="13" t="s">
        <v>25</v>
      </c>
      <c r="C11" s="8" t="s">
        <v>170</v>
      </c>
      <c r="D11" s="8" t="s">
        <v>24</v>
      </c>
      <c r="E11" s="9">
        <v>42037</v>
      </c>
      <c r="F11" s="71">
        <v>0.5131944444444444</v>
      </c>
      <c r="G11" s="10">
        <v>10.5</v>
      </c>
      <c r="H11" s="10">
        <f t="shared" si="0"/>
        <v>50.9</v>
      </c>
      <c r="I11" s="11">
        <v>7.45</v>
      </c>
      <c r="J11" s="11">
        <v>6.42</v>
      </c>
      <c r="K11" s="12">
        <v>203.7</v>
      </c>
      <c r="L11" s="10">
        <v>28.4</v>
      </c>
      <c r="M11" s="15">
        <v>2419.1999999999998</v>
      </c>
      <c r="N11" s="65">
        <v>0.26200000000000001</v>
      </c>
      <c r="O11" s="23"/>
      <c r="P11" s="89"/>
    </row>
    <row r="12" spans="1:16" ht="16.5" x14ac:dyDescent="0.3">
      <c r="A12" s="25" t="s">
        <v>26</v>
      </c>
      <c r="B12" s="13" t="s">
        <v>27</v>
      </c>
      <c r="C12" s="8" t="s">
        <v>170</v>
      </c>
      <c r="D12" s="8" t="s">
        <v>24</v>
      </c>
      <c r="E12" s="9">
        <v>42037</v>
      </c>
      <c r="F12" s="71">
        <v>0.52569444444444446</v>
      </c>
      <c r="G12" s="10">
        <v>10.5</v>
      </c>
      <c r="H12" s="10">
        <f t="shared" si="0"/>
        <v>50.9</v>
      </c>
      <c r="I12" s="11">
        <v>7.47</v>
      </c>
      <c r="J12" s="11">
        <v>5.0199999999999996</v>
      </c>
      <c r="K12" s="12">
        <v>238.5</v>
      </c>
      <c r="L12" s="10">
        <v>35.6</v>
      </c>
      <c r="M12" s="15">
        <v>1732.9</v>
      </c>
      <c r="N12" s="65">
        <v>0.26600000000000001</v>
      </c>
      <c r="O12" s="23"/>
      <c r="P12" s="89"/>
    </row>
    <row r="13" spans="1:16" ht="16.5" x14ac:dyDescent="0.3">
      <c r="A13" s="25" t="s">
        <v>82</v>
      </c>
      <c r="B13" s="13" t="s">
        <v>28</v>
      </c>
      <c r="C13" s="8" t="s">
        <v>170</v>
      </c>
      <c r="D13" s="8" t="s">
        <v>24</v>
      </c>
      <c r="E13" s="9">
        <v>42037</v>
      </c>
      <c r="F13" s="110">
        <v>0.53749999999999998</v>
      </c>
      <c r="G13" s="10">
        <v>10</v>
      </c>
      <c r="H13" s="10">
        <f t="shared" si="0"/>
        <v>50</v>
      </c>
      <c r="I13" s="11">
        <v>7.54</v>
      </c>
      <c r="J13" s="11">
        <v>4.24</v>
      </c>
      <c r="K13" s="12">
        <v>208.1</v>
      </c>
      <c r="L13" s="12">
        <v>18.7</v>
      </c>
      <c r="M13" s="12">
        <v>2419.1999999999998</v>
      </c>
      <c r="N13" s="74">
        <v>0.21299999999999999</v>
      </c>
      <c r="O13" s="29"/>
      <c r="P13" s="89"/>
    </row>
    <row r="14" spans="1:16" ht="16.5" x14ac:dyDescent="0.3">
      <c r="A14" s="25" t="s">
        <v>83</v>
      </c>
      <c r="B14" s="13" t="s">
        <v>29</v>
      </c>
      <c r="C14" s="8" t="s">
        <v>170</v>
      </c>
      <c r="D14" s="8" t="s">
        <v>30</v>
      </c>
      <c r="E14" s="9">
        <v>42037</v>
      </c>
      <c r="F14" s="71">
        <v>0.57638888888888895</v>
      </c>
      <c r="G14" s="10">
        <v>10.3</v>
      </c>
      <c r="H14" s="10">
        <f t="shared" si="0"/>
        <v>50.54</v>
      </c>
      <c r="I14" s="11">
        <v>7.68</v>
      </c>
      <c r="J14" s="11">
        <v>3.57</v>
      </c>
      <c r="K14" s="12">
        <v>355.2</v>
      </c>
      <c r="L14" s="10">
        <v>7.95</v>
      </c>
      <c r="M14" s="15">
        <v>579.4</v>
      </c>
      <c r="N14" s="65">
        <v>0.121</v>
      </c>
      <c r="O14" s="23"/>
      <c r="P14" s="89"/>
    </row>
    <row r="15" spans="1:16" ht="16.5" x14ac:dyDescent="0.3">
      <c r="A15" s="25" t="s">
        <v>85</v>
      </c>
      <c r="B15" s="13" t="s">
        <v>31</v>
      </c>
      <c r="C15" s="8" t="s">
        <v>170</v>
      </c>
      <c r="D15" s="8" t="s">
        <v>30</v>
      </c>
      <c r="E15" s="9">
        <v>42037</v>
      </c>
      <c r="F15" s="71">
        <v>0.55902777777777779</v>
      </c>
      <c r="G15" s="10">
        <v>11.1</v>
      </c>
      <c r="H15" s="10">
        <f t="shared" si="0"/>
        <v>51.98</v>
      </c>
      <c r="I15" s="11">
        <v>7.01</v>
      </c>
      <c r="J15" s="11">
        <v>3.46</v>
      </c>
      <c r="K15" s="12">
        <v>376.6</v>
      </c>
      <c r="L15" s="10">
        <v>6.4</v>
      </c>
      <c r="M15" s="10">
        <v>290.89999999999998</v>
      </c>
      <c r="N15" s="65">
        <v>8.3900000000000002E-2</v>
      </c>
      <c r="O15" s="24"/>
      <c r="P15" s="89"/>
    </row>
    <row r="16" spans="1:16" ht="16.5" x14ac:dyDescent="0.3">
      <c r="A16" s="25" t="s">
        <v>86</v>
      </c>
      <c r="B16" s="13" t="s">
        <v>32</v>
      </c>
      <c r="C16" s="8" t="s">
        <v>170</v>
      </c>
      <c r="D16" s="8" t="s">
        <v>33</v>
      </c>
      <c r="E16" s="9">
        <v>42037</v>
      </c>
      <c r="F16" s="71">
        <v>0.6020833333333333</v>
      </c>
      <c r="G16" s="10">
        <v>10.6</v>
      </c>
      <c r="H16" s="10">
        <f t="shared" si="0"/>
        <v>51.08</v>
      </c>
      <c r="I16" s="11">
        <v>7.63</v>
      </c>
      <c r="J16" s="11">
        <v>4.79</v>
      </c>
      <c r="K16" s="12">
        <v>257</v>
      </c>
      <c r="L16" s="10">
        <v>70.2</v>
      </c>
      <c r="M16" s="10">
        <v>488.4</v>
      </c>
      <c r="N16" s="65">
        <v>0.23899999999999999</v>
      </c>
      <c r="O16" s="23"/>
      <c r="P16" s="89"/>
    </row>
    <row r="17" spans="1:16" ht="16.5" x14ac:dyDescent="0.3">
      <c r="A17" s="25" t="s">
        <v>87</v>
      </c>
      <c r="B17" s="13" t="s">
        <v>34</v>
      </c>
      <c r="C17" s="8" t="s">
        <v>170</v>
      </c>
      <c r="D17" s="8" t="s">
        <v>33</v>
      </c>
      <c r="E17" s="9">
        <v>42037</v>
      </c>
      <c r="F17" s="71">
        <v>0.58333333333333337</v>
      </c>
      <c r="G17" s="10">
        <v>11.3</v>
      </c>
      <c r="H17" s="10">
        <f t="shared" si="0"/>
        <v>52.34</v>
      </c>
      <c r="I17" s="11">
        <v>7.44</v>
      </c>
      <c r="J17" s="11">
        <v>3.45</v>
      </c>
      <c r="K17" s="10">
        <v>377.3</v>
      </c>
      <c r="L17" s="10">
        <v>37.799999999999997</v>
      </c>
      <c r="M17" s="10">
        <v>344.8</v>
      </c>
      <c r="N17" s="65">
        <v>0.17100000000000001</v>
      </c>
      <c r="O17" s="26"/>
      <c r="P17" s="89"/>
    </row>
    <row r="18" spans="1:16" ht="16.5" x14ac:dyDescent="0.3">
      <c r="A18" s="25" t="s">
        <v>88</v>
      </c>
      <c r="B18" s="13" t="s">
        <v>35</v>
      </c>
      <c r="C18" s="8" t="s">
        <v>170</v>
      </c>
      <c r="D18" s="8" t="s">
        <v>33</v>
      </c>
      <c r="E18" s="9">
        <v>42037</v>
      </c>
      <c r="F18" s="71">
        <v>0.59166666666666667</v>
      </c>
      <c r="G18" s="10">
        <v>10.3</v>
      </c>
      <c r="H18" s="10">
        <f t="shared" si="0"/>
        <v>50.54</v>
      </c>
      <c r="I18" s="11">
        <v>7.56</v>
      </c>
      <c r="J18" s="11">
        <v>7.9</v>
      </c>
      <c r="K18" s="10">
        <v>348.3</v>
      </c>
      <c r="L18" s="10">
        <v>63.8</v>
      </c>
      <c r="M18" s="10" t="s">
        <v>62</v>
      </c>
      <c r="N18" s="65">
        <v>0.59699999999999998</v>
      </c>
      <c r="O18" s="23"/>
      <c r="P18" s="89"/>
    </row>
    <row r="19" spans="1:16" ht="16.5" x14ac:dyDescent="0.3">
      <c r="A19" s="25" t="s">
        <v>94</v>
      </c>
      <c r="B19" s="13" t="s">
        <v>36</v>
      </c>
      <c r="C19" s="8" t="s">
        <v>170</v>
      </c>
      <c r="D19" s="8" t="s">
        <v>17</v>
      </c>
      <c r="E19" s="9">
        <v>42037</v>
      </c>
      <c r="F19" s="71">
        <v>0.4604166666666667</v>
      </c>
      <c r="G19" s="10">
        <v>9.6</v>
      </c>
      <c r="H19" s="10">
        <f t="shared" si="0"/>
        <v>49.28</v>
      </c>
      <c r="I19" s="11">
        <v>7.37</v>
      </c>
      <c r="J19" s="11">
        <v>4.42</v>
      </c>
      <c r="K19" s="12">
        <v>264.7</v>
      </c>
      <c r="L19" s="10">
        <v>30.9</v>
      </c>
      <c r="M19" s="15">
        <v>178.5</v>
      </c>
      <c r="N19" s="65">
        <v>0.124</v>
      </c>
      <c r="O19" s="23"/>
      <c r="P19" s="89"/>
    </row>
    <row r="20" spans="1:16" ht="16.5" thickBot="1" x14ac:dyDescent="0.3">
      <c r="A20" s="118" t="s">
        <v>95</v>
      </c>
      <c r="B20" s="27" t="s">
        <v>38</v>
      </c>
      <c r="C20" s="102" t="s">
        <v>170</v>
      </c>
      <c r="D20" s="101" t="s">
        <v>20</v>
      </c>
      <c r="E20" s="39">
        <v>42037</v>
      </c>
      <c r="F20" s="103">
        <v>0.47847222222222219</v>
      </c>
      <c r="G20" s="75">
        <v>10.3</v>
      </c>
      <c r="H20" s="76">
        <f t="shared" si="0"/>
        <v>50.54</v>
      </c>
      <c r="I20" s="27">
        <v>7.63</v>
      </c>
      <c r="J20" s="27">
        <v>3.52</v>
      </c>
      <c r="K20" s="76">
        <v>409.9</v>
      </c>
      <c r="L20" s="76">
        <v>27.2</v>
      </c>
      <c r="M20" s="27">
        <v>648.79999999999995</v>
      </c>
      <c r="N20" s="75">
        <v>0.28899999999999998</v>
      </c>
      <c r="O20" s="105"/>
      <c r="P20" s="97"/>
    </row>
    <row r="21" spans="1:16" ht="18" x14ac:dyDescent="0.25">
      <c r="A21" s="5" t="s">
        <v>39</v>
      </c>
      <c r="B21" s="2"/>
      <c r="C21" s="1"/>
      <c r="D21" s="1"/>
      <c r="E21" s="1"/>
      <c r="F21" s="2"/>
      <c r="G21" s="1"/>
      <c r="H21" s="1"/>
      <c r="I21" s="1"/>
      <c r="J21" s="1"/>
      <c r="K21" s="4"/>
      <c r="L21" s="2"/>
      <c r="M21" s="2"/>
      <c r="N21" s="2"/>
      <c r="O21" s="1"/>
      <c r="P21" s="1"/>
    </row>
    <row r="22" spans="1:16" ht="18" x14ac:dyDescent="0.25">
      <c r="A22" s="5" t="s">
        <v>40</v>
      </c>
      <c r="B22" s="1"/>
      <c r="C22" s="1"/>
      <c r="D22" s="1"/>
      <c r="E22" s="1"/>
      <c r="F22" s="6"/>
      <c r="G22" s="3"/>
      <c r="H22" s="3"/>
      <c r="I22" s="3"/>
      <c r="J22" s="3"/>
      <c r="K22" s="7"/>
      <c r="L22" s="3"/>
      <c r="M22" s="6"/>
      <c r="N22" s="3"/>
      <c r="O22" s="3"/>
      <c r="P22" s="3"/>
    </row>
    <row r="23" spans="1:16" ht="18" x14ac:dyDescent="0.25">
      <c r="A23" s="5" t="s">
        <v>41</v>
      </c>
      <c r="B23" s="1"/>
      <c r="C23" s="1"/>
      <c r="D23" s="1"/>
      <c r="E23" s="1"/>
      <c r="F23" s="6"/>
      <c r="G23" s="3"/>
      <c r="H23" s="3"/>
      <c r="I23" s="3"/>
      <c r="J23" s="3"/>
      <c r="K23" s="7"/>
      <c r="L23" s="3"/>
      <c r="M23" s="6"/>
      <c r="N23" s="3"/>
      <c r="O23" s="3"/>
      <c r="P23" s="3"/>
    </row>
    <row r="24" spans="1:16" x14ac:dyDescent="0.25">
      <c r="A24" s="1"/>
      <c r="B24" s="1"/>
      <c r="C24" s="1"/>
      <c r="D24" s="2"/>
      <c r="E24" s="1"/>
      <c r="F24" s="1"/>
      <c r="G24" s="1"/>
      <c r="H24" s="1"/>
      <c r="I24" s="4"/>
      <c r="J24" s="1"/>
      <c r="K24" s="2"/>
      <c r="L24" s="1"/>
      <c r="M24" s="1"/>
      <c r="N24" s="1"/>
      <c r="O24" s="1"/>
      <c r="P24" s="1"/>
    </row>
  </sheetData>
  <mergeCells count="1">
    <mergeCell ref="E9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11.42578125" bestFit="1" customWidth="1"/>
    <col min="4" max="4" width="8.710937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4.5703125" bestFit="1" customWidth="1"/>
    <col min="10" max="10" width="7.140625" bestFit="1" customWidth="1"/>
    <col min="11" max="11" width="9.28515625" bestFit="1" customWidth="1"/>
    <col min="12" max="12" width="8.85546875" bestFit="1" customWidth="1"/>
    <col min="13" max="13" width="7.7109375" bestFit="1" customWidth="1"/>
    <col min="14" max="14" width="8.5703125" bestFit="1" customWidth="1"/>
    <col min="15" max="15" width="6.85546875" bestFit="1" customWidth="1"/>
  </cols>
  <sheetData>
    <row r="1" spans="1:16" ht="30.75" thickBot="1" x14ac:dyDescent="0.45">
      <c r="A1" s="109"/>
      <c r="B1" s="80" t="s">
        <v>96</v>
      </c>
      <c r="C1" s="81"/>
      <c r="D1" s="81"/>
      <c r="E1" s="82"/>
      <c r="F1" s="83"/>
      <c r="G1" s="84"/>
      <c r="H1" s="82"/>
      <c r="I1" s="82"/>
      <c r="J1" s="83"/>
      <c r="K1" s="83"/>
      <c r="L1" s="82"/>
      <c r="M1" s="85"/>
      <c r="N1" s="82"/>
      <c r="O1" s="1"/>
      <c r="P1" s="1"/>
    </row>
    <row r="2" spans="1:16" ht="63" x14ac:dyDescent="0.25">
      <c r="A2" s="32" t="s">
        <v>0</v>
      </c>
      <c r="B2" s="16" t="s">
        <v>1</v>
      </c>
      <c r="C2" s="16" t="s">
        <v>2</v>
      </c>
      <c r="D2" s="16" t="s">
        <v>66</v>
      </c>
      <c r="E2" s="16" t="s">
        <v>3</v>
      </c>
      <c r="F2" s="16" t="s">
        <v>4</v>
      </c>
      <c r="G2" s="17" t="s">
        <v>67</v>
      </c>
      <c r="H2" s="17" t="s">
        <v>68</v>
      </c>
      <c r="I2" s="18" t="s">
        <v>5</v>
      </c>
      <c r="J2" s="16" t="s">
        <v>6</v>
      </c>
      <c r="K2" s="17" t="s">
        <v>7</v>
      </c>
      <c r="L2" s="17" t="s">
        <v>69</v>
      </c>
      <c r="M2" s="19" t="s">
        <v>8</v>
      </c>
      <c r="N2" s="20" t="s">
        <v>9</v>
      </c>
      <c r="O2" s="21" t="s">
        <v>10</v>
      </c>
      <c r="P2" s="1"/>
    </row>
    <row r="3" spans="1:16" ht="16.5" customHeight="1" x14ac:dyDescent="0.25">
      <c r="A3" s="31" t="s">
        <v>70</v>
      </c>
      <c r="B3" s="13" t="s">
        <v>11</v>
      </c>
      <c r="C3" s="8" t="s">
        <v>135</v>
      </c>
      <c r="D3" s="8" t="s">
        <v>12</v>
      </c>
      <c r="E3" s="9">
        <v>42234</v>
      </c>
      <c r="F3" s="194" t="s">
        <v>64</v>
      </c>
      <c r="G3" s="195"/>
      <c r="H3" s="195"/>
      <c r="I3" s="195"/>
      <c r="J3" s="195"/>
      <c r="K3" s="195"/>
      <c r="L3" s="195"/>
      <c r="M3" s="195"/>
      <c r="N3" s="196"/>
      <c r="O3" s="23"/>
      <c r="P3" s="89"/>
    </row>
    <row r="4" spans="1:16" ht="16.5" customHeight="1" x14ac:dyDescent="0.25">
      <c r="A4" s="22" t="s">
        <v>71</v>
      </c>
      <c r="B4" s="13" t="s">
        <v>13</v>
      </c>
      <c r="C4" s="8" t="s">
        <v>135</v>
      </c>
      <c r="D4" s="8" t="s">
        <v>12</v>
      </c>
      <c r="E4" s="9">
        <v>42234</v>
      </c>
      <c r="F4" s="194" t="s">
        <v>64</v>
      </c>
      <c r="G4" s="195"/>
      <c r="H4" s="195"/>
      <c r="I4" s="195"/>
      <c r="J4" s="195"/>
      <c r="K4" s="195"/>
      <c r="L4" s="195"/>
      <c r="M4" s="195"/>
      <c r="N4" s="196"/>
      <c r="O4" s="23"/>
      <c r="P4" s="89"/>
    </row>
    <row r="5" spans="1:16" ht="16.5" customHeight="1" x14ac:dyDescent="0.25">
      <c r="A5" s="22" t="s">
        <v>92</v>
      </c>
      <c r="B5" s="14" t="s">
        <v>14</v>
      </c>
      <c r="C5" s="8" t="s">
        <v>135</v>
      </c>
      <c r="D5" s="8" t="s">
        <v>12</v>
      </c>
      <c r="E5" s="9">
        <v>42234</v>
      </c>
      <c r="F5" s="71">
        <v>0.38541666666666669</v>
      </c>
      <c r="G5" s="10">
        <v>19.399999999999999</v>
      </c>
      <c r="H5" s="10">
        <f>(G5*9/5) +32</f>
        <v>66.92</v>
      </c>
      <c r="I5" s="11">
        <v>6.92</v>
      </c>
      <c r="J5" s="143">
        <v>3.2547945205479456</v>
      </c>
      <c r="K5" s="12">
        <v>147.1</v>
      </c>
      <c r="L5" s="11">
        <v>3.87</v>
      </c>
      <c r="M5" s="10">
        <v>579.4</v>
      </c>
      <c r="N5" s="65">
        <v>0.10100000000000001</v>
      </c>
      <c r="O5" s="24"/>
      <c r="P5" s="89"/>
    </row>
    <row r="6" spans="1:16" ht="16.5" customHeight="1" x14ac:dyDescent="0.3">
      <c r="A6" s="25" t="s">
        <v>15</v>
      </c>
      <c r="B6" s="13" t="s">
        <v>16</v>
      </c>
      <c r="C6" s="8" t="s">
        <v>135</v>
      </c>
      <c r="D6" s="8" t="s">
        <v>17</v>
      </c>
      <c r="E6" s="9">
        <v>42234</v>
      </c>
      <c r="F6" s="71">
        <v>0.41875000000000001</v>
      </c>
      <c r="G6" s="10">
        <v>19.899999999999999</v>
      </c>
      <c r="H6" s="10">
        <f>(G6*9/5) +32</f>
        <v>67.819999999999993</v>
      </c>
      <c r="I6" s="11">
        <v>7.63</v>
      </c>
      <c r="J6" s="143">
        <v>3.2702054794520539</v>
      </c>
      <c r="K6" s="12">
        <v>486.6</v>
      </c>
      <c r="L6" s="11">
        <v>2.4700000000000002</v>
      </c>
      <c r="M6" s="10">
        <v>13.4</v>
      </c>
      <c r="N6" s="65">
        <v>8.6999999999999994E-2</v>
      </c>
      <c r="O6" s="23"/>
      <c r="P6" s="89"/>
    </row>
    <row r="7" spans="1:16" ht="16.5" customHeight="1" x14ac:dyDescent="0.3">
      <c r="A7" s="25" t="s">
        <v>76</v>
      </c>
      <c r="B7" s="13" t="s">
        <v>18</v>
      </c>
      <c r="C7" s="8" t="s">
        <v>135</v>
      </c>
      <c r="D7" s="8" t="s">
        <v>17</v>
      </c>
      <c r="E7" s="9">
        <v>42234</v>
      </c>
      <c r="F7" s="194" t="s">
        <v>64</v>
      </c>
      <c r="G7" s="195"/>
      <c r="H7" s="195"/>
      <c r="I7" s="195"/>
      <c r="J7" s="195"/>
      <c r="K7" s="195"/>
      <c r="L7" s="195"/>
      <c r="M7" s="195"/>
      <c r="N7" s="196"/>
      <c r="O7" s="23"/>
      <c r="P7" s="89"/>
    </row>
    <row r="8" spans="1:16" ht="16.5" customHeight="1" x14ac:dyDescent="0.3">
      <c r="A8" s="25" t="s">
        <v>77</v>
      </c>
      <c r="B8" s="13" t="s">
        <v>19</v>
      </c>
      <c r="C8" s="8" t="s">
        <v>135</v>
      </c>
      <c r="D8" s="8" t="s">
        <v>20</v>
      </c>
      <c r="E8" s="9">
        <v>42234</v>
      </c>
      <c r="F8" s="71">
        <v>0.4597222222222222</v>
      </c>
      <c r="G8" s="10">
        <v>20.399999999999999</v>
      </c>
      <c r="H8" s="10">
        <f>(G8*9/5) +32</f>
        <v>68.72</v>
      </c>
      <c r="I8" s="11">
        <v>7.88</v>
      </c>
      <c r="J8" s="143">
        <v>2.8130136986301379</v>
      </c>
      <c r="K8" s="12">
        <v>694</v>
      </c>
      <c r="L8" s="11">
        <v>7.34</v>
      </c>
      <c r="M8" s="10">
        <v>290.89999999999998</v>
      </c>
      <c r="N8" s="65">
        <v>0.28000000000000003</v>
      </c>
      <c r="O8" s="28"/>
      <c r="P8" s="89"/>
    </row>
    <row r="9" spans="1:16" ht="16.5" customHeight="1" x14ac:dyDescent="0.3">
      <c r="A9" s="25" t="s">
        <v>78</v>
      </c>
      <c r="B9" s="13" t="s">
        <v>21</v>
      </c>
      <c r="C9" s="8" t="s">
        <v>135</v>
      </c>
      <c r="D9" s="8" t="s">
        <v>20</v>
      </c>
      <c r="E9" s="9">
        <v>42234</v>
      </c>
      <c r="F9" s="193" t="s">
        <v>79</v>
      </c>
      <c r="G9" s="195"/>
      <c r="H9" s="195"/>
      <c r="I9" s="195"/>
      <c r="J9" s="195"/>
      <c r="K9" s="195"/>
      <c r="L9" s="195"/>
      <c r="M9" s="195"/>
      <c r="N9" s="196"/>
      <c r="O9" s="23"/>
      <c r="P9" s="89"/>
    </row>
    <row r="10" spans="1:16" ht="16.5" customHeight="1" x14ac:dyDescent="0.3">
      <c r="A10" s="25" t="s">
        <v>22</v>
      </c>
      <c r="B10" s="13" t="s">
        <v>23</v>
      </c>
      <c r="C10" s="8" t="s">
        <v>135</v>
      </c>
      <c r="D10" s="13" t="s">
        <v>24</v>
      </c>
      <c r="E10" s="9">
        <v>42234</v>
      </c>
      <c r="F10" s="71">
        <v>0.49861111111111112</v>
      </c>
      <c r="G10" s="10">
        <v>22.6</v>
      </c>
      <c r="H10" s="10">
        <f>(G10*9/5) +32</f>
        <v>72.680000000000007</v>
      </c>
      <c r="I10" s="11">
        <v>7.75</v>
      </c>
      <c r="J10" s="143">
        <v>3.1623287671232885</v>
      </c>
      <c r="K10" s="12">
        <v>333</v>
      </c>
      <c r="L10" s="11">
        <v>4.6399999999999997</v>
      </c>
      <c r="M10" s="15">
        <v>613.1</v>
      </c>
      <c r="N10" s="65">
        <v>7.4999999999999997E-2</v>
      </c>
      <c r="O10" s="23"/>
      <c r="P10" s="89"/>
    </row>
    <row r="11" spans="1:16" ht="16.5" customHeight="1" x14ac:dyDescent="0.3">
      <c r="A11" s="25" t="s">
        <v>80</v>
      </c>
      <c r="B11" s="13" t="s">
        <v>25</v>
      </c>
      <c r="C11" s="8" t="s">
        <v>135</v>
      </c>
      <c r="D11" s="8" t="s">
        <v>24</v>
      </c>
      <c r="E11" s="9">
        <v>42234</v>
      </c>
      <c r="F11" s="71">
        <v>0.5444444444444444</v>
      </c>
      <c r="G11" s="10">
        <v>21.9</v>
      </c>
      <c r="H11" s="10">
        <f>(G11*9/5) +32</f>
        <v>71.42</v>
      </c>
      <c r="I11" s="11">
        <v>7.56</v>
      </c>
      <c r="J11" s="143">
        <v>4.0407534246575354</v>
      </c>
      <c r="K11" s="12">
        <v>430.7</v>
      </c>
      <c r="L11" s="11">
        <v>3</v>
      </c>
      <c r="M11" s="15" t="s">
        <v>62</v>
      </c>
      <c r="N11" s="65">
        <v>0.22800000000000001</v>
      </c>
      <c r="O11" s="23"/>
      <c r="P11" s="89"/>
    </row>
    <row r="12" spans="1:16" ht="16.5" customHeight="1" x14ac:dyDescent="0.3">
      <c r="A12" s="25" t="s">
        <v>26</v>
      </c>
      <c r="B12" s="13" t="s">
        <v>27</v>
      </c>
      <c r="C12" s="8" t="s">
        <v>135</v>
      </c>
      <c r="D12" s="8" t="s">
        <v>24</v>
      </c>
      <c r="E12" s="9">
        <v>42234</v>
      </c>
      <c r="F12" s="71">
        <v>0.57500000000000007</v>
      </c>
      <c r="G12" s="10">
        <v>20.8</v>
      </c>
      <c r="H12" s="10">
        <f>(G12*9/5) +32</f>
        <v>69.44</v>
      </c>
      <c r="I12" s="11">
        <v>7.64</v>
      </c>
      <c r="J12" s="143">
        <v>3.2136986301369856</v>
      </c>
      <c r="K12" s="12">
        <v>464</v>
      </c>
      <c r="L12" s="11">
        <v>2.11</v>
      </c>
      <c r="M12" s="15">
        <v>980.4</v>
      </c>
      <c r="N12" s="65">
        <v>0.252</v>
      </c>
      <c r="O12" s="23"/>
      <c r="P12" s="89"/>
    </row>
    <row r="13" spans="1:16" ht="16.5" customHeight="1" x14ac:dyDescent="0.3">
      <c r="A13" s="25" t="s">
        <v>82</v>
      </c>
      <c r="B13" s="13" t="s">
        <v>28</v>
      </c>
      <c r="C13" s="8" t="s">
        <v>135</v>
      </c>
      <c r="D13" s="8" t="s">
        <v>24</v>
      </c>
      <c r="E13" s="9">
        <v>42234</v>
      </c>
      <c r="F13" s="194" t="s">
        <v>64</v>
      </c>
      <c r="G13" s="195"/>
      <c r="H13" s="195"/>
      <c r="I13" s="195"/>
      <c r="J13" s="195"/>
      <c r="K13" s="195"/>
      <c r="L13" s="195"/>
      <c r="M13" s="195"/>
      <c r="N13" s="196"/>
      <c r="O13" s="29"/>
      <c r="P13" s="89"/>
    </row>
    <row r="14" spans="1:16" ht="16.5" customHeight="1" x14ac:dyDescent="0.3">
      <c r="A14" s="25" t="s">
        <v>83</v>
      </c>
      <c r="B14" s="13" t="s">
        <v>29</v>
      </c>
      <c r="C14" s="8" t="s">
        <v>135</v>
      </c>
      <c r="D14" s="8" t="s">
        <v>30</v>
      </c>
      <c r="E14" s="9">
        <v>42234</v>
      </c>
      <c r="F14" s="194" t="s">
        <v>64</v>
      </c>
      <c r="G14" s="195"/>
      <c r="H14" s="195"/>
      <c r="I14" s="195"/>
      <c r="J14" s="195"/>
      <c r="K14" s="195"/>
      <c r="L14" s="195"/>
      <c r="M14" s="195"/>
      <c r="N14" s="196"/>
      <c r="O14" s="23"/>
      <c r="P14" s="89"/>
    </row>
    <row r="15" spans="1:16" ht="16.5" customHeight="1" x14ac:dyDescent="0.3">
      <c r="A15" s="25" t="s">
        <v>85</v>
      </c>
      <c r="B15" s="13" t="s">
        <v>31</v>
      </c>
      <c r="C15" s="8" t="s">
        <v>135</v>
      </c>
      <c r="D15" s="8" t="s">
        <v>30</v>
      </c>
      <c r="E15" s="9">
        <v>42234</v>
      </c>
      <c r="F15" s="194" t="s">
        <v>64</v>
      </c>
      <c r="G15" s="195"/>
      <c r="H15" s="195"/>
      <c r="I15" s="195"/>
      <c r="J15" s="195"/>
      <c r="K15" s="195"/>
      <c r="L15" s="195"/>
      <c r="M15" s="195"/>
      <c r="N15" s="196"/>
      <c r="O15" s="24"/>
      <c r="P15" s="89"/>
    </row>
    <row r="16" spans="1:16" ht="16.5" customHeight="1" x14ac:dyDescent="0.3">
      <c r="A16" s="25" t="s">
        <v>86</v>
      </c>
      <c r="B16" s="13" t="s">
        <v>32</v>
      </c>
      <c r="C16" s="8" t="s">
        <v>135</v>
      </c>
      <c r="D16" s="8" t="s">
        <v>33</v>
      </c>
      <c r="E16" s="9">
        <v>42234</v>
      </c>
      <c r="F16" s="194" t="s">
        <v>64</v>
      </c>
      <c r="G16" s="195"/>
      <c r="H16" s="195"/>
      <c r="I16" s="195"/>
      <c r="J16" s="195"/>
      <c r="K16" s="195"/>
      <c r="L16" s="195"/>
      <c r="M16" s="195"/>
      <c r="N16" s="196"/>
      <c r="O16" s="23"/>
      <c r="P16" s="89"/>
    </row>
    <row r="17" spans="1:16" ht="16.5" customHeight="1" x14ac:dyDescent="0.3">
      <c r="A17" s="25" t="s">
        <v>87</v>
      </c>
      <c r="B17" s="13" t="s">
        <v>34</v>
      </c>
      <c r="C17" s="8" t="s">
        <v>135</v>
      </c>
      <c r="D17" s="8" t="s">
        <v>33</v>
      </c>
      <c r="E17" s="9">
        <v>42234</v>
      </c>
      <c r="F17" s="71">
        <v>0.62569444444444444</v>
      </c>
      <c r="G17" s="10">
        <v>22.6</v>
      </c>
      <c r="H17" s="10">
        <f>(G17*9/5) +32</f>
        <v>72.680000000000007</v>
      </c>
      <c r="I17" s="11">
        <v>7.39</v>
      </c>
      <c r="J17" s="11">
        <v>3.11</v>
      </c>
      <c r="K17" s="10">
        <v>521</v>
      </c>
      <c r="L17" s="11">
        <v>3.77</v>
      </c>
      <c r="M17" s="10">
        <v>162.4</v>
      </c>
      <c r="N17" s="65">
        <v>9.8000000000000004E-2</v>
      </c>
      <c r="O17" s="26"/>
      <c r="P17" s="89"/>
    </row>
    <row r="18" spans="1:16" ht="16.5" customHeight="1" x14ac:dyDescent="0.3">
      <c r="A18" s="25" t="s">
        <v>88</v>
      </c>
      <c r="B18" s="13" t="s">
        <v>35</v>
      </c>
      <c r="C18" s="8" t="s">
        <v>135</v>
      </c>
      <c r="D18" s="8" t="s">
        <v>33</v>
      </c>
      <c r="E18" s="9">
        <v>42234</v>
      </c>
      <c r="F18" s="194" t="s">
        <v>64</v>
      </c>
      <c r="G18" s="195"/>
      <c r="H18" s="195"/>
      <c r="I18" s="195"/>
      <c r="J18" s="195"/>
      <c r="K18" s="195"/>
      <c r="L18" s="195"/>
      <c r="M18" s="195"/>
      <c r="N18" s="196"/>
      <c r="O18" s="23"/>
      <c r="P18" s="89"/>
    </row>
    <row r="19" spans="1:16" ht="16.5" customHeight="1" thickBot="1" x14ac:dyDescent="0.35">
      <c r="A19" s="30" t="s">
        <v>97</v>
      </c>
      <c r="B19" s="27" t="s">
        <v>36</v>
      </c>
      <c r="C19" s="111" t="s">
        <v>135</v>
      </c>
      <c r="D19" s="27" t="s">
        <v>24</v>
      </c>
      <c r="E19" s="39">
        <v>42234</v>
      </c>
      <c r="F19" s="112">
        <v>0.46666666666666662</v>
      </c>
      <c r="G19" s="76">
        <v>22.8</v>
      </c>
      <c r="H19" s="76">
        <f>(G19*9/5) +32</f>
        <v>73.040000000000006</v>
      </c>
      <c r="I19" s="113">
        <v>7.75</v>
      </c>
      <c r="J19" s="113">
        <v>2.93</v>
      </c>
      <c r="K19" s="114">
        <v>326.7</v>
      </c>
      <c r="L19" s="113">
        <v>6.09</v>
      </c>
      <c r="M19" s="115">
        <v>517.20000000000005</v>
      </c>
      <c r="N19" s="116">
        <v>7.2999999999999995E-2</v>
      </c>
      <c r="O19" s="117"/>
      <c r="P19" s="89"/>
    </row>
    <row r="20" spans="1:16" ht="18" x14ac:dyDescent="0.25">
      <c r="A20" s="5" t="s">
        <v>39</v>
      </c>
      <c r="B20" s="2"/>
      <c r="C20" s="1"/>
      <c r="D20" s="1"/>
      <c r="E20" s="1"/>
      <c r="F20" s="2"/>
      <c r="G20" s="1"/>
      <c r="H20" s="1"/>
      <c r="I20" s="1"/>
      <c r="J20" s="1"/>
      <c r="K20" s="4"/>
      <c r="L20" s="2"/>
      <c r="M20" s="2"/>
      <c r="N20" s="2"/>
      <c r="O20" s="1"/>
      <c r="P20" s="1"/>
    </row>
    <row r="21" spans="1:16" ht="18" x14ac:dyDescent="0.25">
      <c r="A21" s="5" t="s">
        <v>40</v>
      </c>
      <c r="B21" s="1"/>
      <c r="C21" s="1"/>
      <c r="D21" s="1"/>
      <c r="E21" s="1"/>
      <c r="F21" s="6"/>
      <c r="G21" s="3"/>
      <c r="H21" s="119"/>
      <c r="I21" s="3"/>
      <c r="J21" s="3"/>
      <c r="K21" s="7"/>
      <c r="L21" s="3"/>
      <c r="M21" s="6"/>
      <c r="N21" s="3"/>
      <c r="O21" s="3"/>
      <c r="P21" s="3"/>
    </row>
    <row r="22" spans="1:16" ht="18" x14ac:dyDescent="0.25">
      <c r="A22" s="5" t="s">
        <v>41</v>
      </c>
      <c r="B22" s="1"/>
      <c r="C22" s="1"/>
      <c r="D22" s="1"/>
      <c r="E22" s="1"/>
      <c r="F22" s="6"/>
      <c r="G22" s="3"/>
      <c r="H22" s="119"/>
      <c r="I22" s="3"/>
      <c r="J22" s="120"/>
      <c r="K22" s="120"/>
      <c r="L22" s="3"/>
      <c r="M22" s="6"/>
      <c r="N22" s="3"/>
      <c r="O22" s="3"/>
      <c r="P22" s="3"/>
    </row>
    <row r="23" spans="1:16" ht="15.75" x14ac:dyDescent="0.25">
      <c r="A23" s="1"/>
      <c r="B23" s="1"/>
      <c r="C23" s="1"/>
      <c r="D23" s="2"/>
      <c r="E23" s="1"/>
      <c r="F23" s="1"/>
      <c r="G23" s="1"/>
      <c r="H23" s="119"/>
      <c r="I23" s="4"/>
      <c r="J23" s="120"/>
      <c r="K23" s="120"/>
      <c r="L23" s="1"/>
      <c r="M23" s="1"/>
      <c r="N23" s="1"/>
      <c r="O23" s="1"/>
      <c r="P23" s="1"/>
    </row>
  </sheetData>
  <mergeCells count="9">
    <mergeCell ref="F15:N15"/>
    <mergeCell ref="F16:N16"/>
    <mergeCell ref="F18:N18"/>
    <mergeCell ref="F3:N3"/>
    <mergeCell ref="F4:N4"/>
    <mergeCell ref="F7:N7"/>
    <mergeCell ref="F9:N9"/>
    <mergeCell ref="F13:N13"/>
    <mergeCell ref="F14:N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29" sqref="A29"/>
    </sheetView>
  </sheetViews>
  <sheetFormatPr defaultRowHeight="15" x14ac:dyDescent="0.25"/>
  <cols>
    <col min="1" max="1" width="63.140625" bestFit="1" customWidth="1"/>
    <col min="3" max="3" width="8.7109375" bestFit="1" customWidth="1"/>
    <col min="4" max="4" width="10.140625" bestFit="1" customWidth="1"/>
    <col min="5" max="5" width="9.85546875" bestFit="1" customWidth="1"/>
    <col min="6" max="6" width="9.5703125" bestFit="1" customWidth="1"/>
    <col min="7" max="7" width="8.5703125" bestFit="1" customWidth="1"/>
    <col min="8" max="8" width="4.5703125" bestFit="1" customWidth="1"/>
    <col min="9" max="9" width="7.140625" bestFit="1" customWidth="1"/>
    <col min="10" max="10" width="9.28515625" bestFit="1" customWidth="1"/>
    <col min="11" max="11" width="8.85546875" bestFit="1" customWidth="1"/>
    <col min="12" max="12" width="7.5703125" bestFit="1" customWidth="1"/>
    <col min="13" max="13" width="8.5703125" bestFit="1" customWidth="1"/>
    <col min="14" max="14" width="52" bestFit="1" customWidth="1"/>
  </cols>
  <sheetData>
    <row r="1" spans="1:15" ht="30.75" thickBot="1" x14ac:dyDescent="0.45">
      <c r="A1" s="109"/>
      <c r="B1" s="80" t="s">
        <v>96</v>
      </c>
      <c r="C1" s="81"/>
      <c r="D1" s="82"/>
      <c r="E1" s="83"/>
      <c r="F1" s="84"/>
      <c r="G1" s="82"/>
      <c r="H1" s="82"/>
      <c r="I1" s="83"/>
      <c r="J1" s="83"/>
      <c r="K1" s="82"/>
      <c r="L1" s="85"/>
      <c r="M1" s="82"/>
      <c r="N1" s="1"/>
      <c r="O1" s="1"/>
    </row>
    <row r="2" spans="1:15" ht="63" x14ac:dyDescent="0.25">
      <c r="A2" s="32" t="s">
        <v>0</v>
      </c>
      <c r="B2" s="16" t="s">
        <v>1</v>
      </c>
      <c r="C2" s="16" t="s">
        <v>66</v>
      </c>
      <c r="D2" s="16" t="s">
        <v>3</v>
      </c>
      <c r="E2" s="16" t="s">
        <v>4</v>
      </c>
      <c r="F2" s="17" t="s">
        <v>67</v>
      </c>
      <c r="G2" s="17" t="s">
        <v>68</v>
      </c>
      <c r="H2" s="18" t="s">
        <v>5</v>
      </c>
      <c r="I2" s="16" t="s">
        <v>6</v>
      </c>
      <c r="J2" s="17" t="s">
        <v>7</v>
      </c>
      <c r="K2" s="17" t="s">
        <v>69</v>
      </c>
      <c r="L2" s="19" t="s">
        <v>8</v>
      </c>
      <c r="M2" s="20" t="s">
        <v>9</v>
      </c>
      <c r="N2" s="21" t="s">
        <v>10</v>
      </c>
      <c r="O2" s="1"/>
    </row>
    <row r="3" spans="1:15" ht="16.5" customHeight="1" x14ac:dyDescent="0.25">
      <c r="A3" s="31" t="s">
        <v>70</v>
      </c>
      <c r="B3" s="13" t="s">
        <v>11</v>
      </c>
      <c r="C3" s="8" t="s">
        <v>12</v>
      </c>
      <c r="D3" s="9">
        <v>42348</v>
      </c>
      <c r="E3" s="71">
        <v>0.51527777777777783</v>
      </c>
      <c r="F3" s="10">
        <v>9.4</v>
      </c>
      <c r="G3" s="10">
        <f>(F3*1.8)+32</f>
        <v>48.92</v>
      </c>
      <c r="H3" s="11">
        <v>7.09</v>
      </c>
      <c r="I3" s="11">
        <v>4.2300000000000004</v>
      </c>
      <c r="J3" s="12">
        <v>311.5</v>
      </c>
      <c r="K3" s="11">
        <v>1.4</v>
      </c>
      <c r="L3" s="15">
        <v>70.8</v>
      </c>
      <c r="M3" s="65">
        <v>1</v>
      </c>
      <c r="N3" s="23" t="s">
        <v>127</v>
      </c>
      <c r="O3" s="89"/>
    </row>
    <row r="4" spans="1:15" ht="16.5" customHeight="1" x14ac:dyDescent="0.25">
      <c r="A4" s="22" t="s">
        <v>71</v>
      </c>
      <c r="B4" s="13" t="s">
        <v>13</v>
      </c>
      <c r="C4" s="8" t="s">
        <v>12</v>
      </c>
      <c r="D4" s="9">
        <v>42348</v>
      </c>
      <c r="E4" s="71">
        <v>0.50486111111111109</v>
      </c>
      <c r="F4" s="10">
        <v>9.5</v>
      </c>
      <c r="G4" s="10">
        <f t="shared" ref="G4:G19" si="0">(F4*1.8)+32</f>
        <v>49.1</v>
      </c>
      <c r="H4" s="11">
        <v>6.88</v>
      </c>
      <c r="I4" s="11">
        <v>4.9800000000000004</v>
      </c>
      <c r="J4" s="12">
        <v>214.2</v>
      </c>
      <c r="K4" s="11">
        <v>13.8</v>
      </c>
      <c r="L4" s="15">
        <v>2419.1999999999998</v>
      </c>
      <c r="M4" s="65">
        <v>0.30099999999999999</v>
      </c>
      <c r="N4" s="23" t="s">
        <v>127</v>
      </c>
      <c r="O4" s="89"/>
    </row>
    <row r="5" spans="1:15" ht="16.5" customHeight="1" x14ac:dyDescent="0.25">
      <c r="A5" s="22" t="s">
        <v>92</v>
      </c>
      <c r="B5" s="14" t="s">
        <v>14</v>
      </c>
      <c r="C5" s="8" t="s">
        <v>12</v>
      </c>
      <c r="D5" s="9">
        <v>42348</v>
      </c>
      <c r="E5" s="71">
        <v>0.47222222222222227</v>
      </c>
      <c r="F5" s="10">
        <v>9.8000000000000007</v>
      </c>
      <c r="G5" s="10">
        <f t="shared" si="0"/>
        <v>49.64</v>
      </c>
      <c r="H5" s="11">
        <v>7.29</v>
      </c>
      <c r="I5" s="11">
        <v>2.95</v>
      </c>
      <c r="J5" s="12">
        <v>261.2</v>
      </c>
      <c r="K5" s="11">
        <v>13.7</v>
      </c>
      <c r="L5" s="10" t="s">
        <v>98</v>
      </c>
      <c r="M5" s="65">
        <v>0.40600000000000003</v>
      </c>
      <c r="N5" s="24" t="s">
        <v>127</v>
      </c>
      <c r="O5" s="89"/>
    </row>
    <row r="6" spans="1:15" ht="16.5" customHeight="1" x14ac:dyDescent="0.3">
      <c r="A6" s="25" t="s">
        <v>15</v>
      </c>
      <c r="B6" s="13" t="s">
        <v>16</v>
      </c>
      <c r="C6" s="8" t="s">
        <v>17</v>
      </c>
      <c r="D6" s="9">
        <v>42348</v>
      </c>
      <c r="E6" s="71">
        <v>0.4458333333333333</v>
      </c>
      <c r="F6" s="10">
        <v>10.1</v>
      </c>
      <c r="G6" s="10">
        <f t="shared" si="0"/>
        <v>50.18</v>
      </c>
      <c r="H6" s="11">
        <v>7.44</v>
      </c>
      <c r="I6" s="11">
        <v>3.95</v>
      </c>
      <c r="J6" s="12">
        <v>268.39999999999998</v>
      </c>
      <c r="K6" s="11">
        <v>38.200000000000003</v>
      </c>
      <c r="L6" s="10">
        <v>770.1</v>
      </c>
      <c r="M6" s="65">
        <v>0.32600000000000001</v>
      </c>
      <c r="N6" s="23" t="s">
        <v>128</v>
      </c>
      <c r="O6" s="89"/>
    </row>
    <row r="7" spans="1:15" ht="16.5" customHeight="1" x14ac:dyDescent="0.3">
      <c r="A7" s="25" t="s">
        <v>76</v>
      </c>
      <c r="B7" s="13" t="s">
        <v>18</v>
      </c>
      <c r="C7" s="8" t="s">
        <v>17</v>
      </c>
      <c r="D7" s="9">
        <v>42348</v>
      </c>
      <c r="E7" s="71">
        <v>0.45694444444444443</v>
      </c>
      <c r="F7" s="10">
        <v>11.4</v>
      </c>
      <c r="G7" s="10">
        <f t="shared" si="0"/>
        <v>52.519999999999996</v>
      </c>
      <c r="H7" s="11">
        <v>7.52</v>
      </c>
      <c r="I7" s="11">
        <v>5.22</v>
      </c>
      <c r="J7" s="12">
        <v>528</v>
      </c>
      <c r="K7" s="11">
        <v>12.5</v>
      </c>
      <c r="L7" s="10">
        <v>517.20000000000005</v>
      </c>
      <c r="M7" s="65">
        <v>0.152</v>
      </c>
      <c r="N7" s="23"/>
      <c r="O7" s="89"/>
    </row>
    <row r="8" spans="1:15" ht="16.5" customHeight="1" thickBot="1" x14ac:dyDescent="0.35">
      <c r="A8" s="25" t="s">
        <v>77</v>
      </c>
      <c r="B8" s="13" t="s">
        <v>19</v>
      </c>
      <c r="C8" s="8" t="s">
        <v>20</v>
      </c>
      <c r="D8" s="9">
        <v>42348</v>
      </c>
      <c r="E8" s="71">
        <v>0.42708333333333331</v>
      </c>
      <c r="F8" s="10">
        <v>11.6</v>
      </c>
      <c r="G8" s="10">
        <f t="shared" si="0"/>
        <v>52.879999999999995</v>
      </c>
      <c r="H8" s="11">
        <v>7.39</v>
      </c>
      <c r="I8" s="11">
        <v>4.13</v>
      </c>
      <c r="J8" s="12">
        <v>540</v>
      </c>
      <c r="K8" s="11">
        <v>8.5</v>
      </c>
      <c r="L8" s="10">
        <v>121.1</v>
      </c>
      <c r="M8" s="65">
        <v>0.252</v>
      </c>
      <c r="N8" s="28"/>
      <c r="O8" s="89"/>
    </row>
    <row r="9" spans="1:15" ht="16.5" customHeight="1" thickTop="1" thickBot="1" x14ac:dyDescent="0.35">
      <c r="A9" s="25" t="s">
        <v>78</v>
      </c>
      <c r="B9" s="13" t="s">
        <v>21</v>
      </c>
      <c r="C9" s="8" t="s">
        <v>20</v>
      </c>
      <c r="D9" s="9">
        <v>42348</v>
      </c>
      <c r="E9" s="71" t="s">
        <v>99</v>
      </c>
      <c r="F9" s="131"/>
      <c r="G9" s="131"/>
      <c r="H9" s="132"/>
      <c r="I9" s="132"/>
      <c r="J9" s="131"/>
      <c r="K9" s="132"/>
      <c r="L9" s="146"/>
      <c r="M9" s="133"/>
      <c r="N9" s="133"/>
      <c r="O9" s="89"/>
    </row>
    <row r="10" spans="1:15" ht="16.5" customHeight="1" thickTop="1" x14ac:dyDescent="0.3">
      <c r="A10" s="25" t="s">
        <v>22</v>
      </c>
      <c r="B10" s="13" t="s">
        <v>23</v>
      </c>
      <c r="C10" s="13" t="s">
        <v>24</v>
      </c>
      <c r="D10" s="9">
        <v>42348</v>
      </c>
      <c r="E10" s="71">
        <v>0.54027777777777775</v>
      </c>
      <c r="F10" s="10">
        <v>10.1</v>
      </c>
      <c r="G10" s="10">
        <f t="shared" si="0"/>
        <v>50.18</v>
      </c>
      <c r="H10" s="11">
        <v>7.47</v>
      </c>
      <c r="I10" s="11">
        <v>0.11</v>
      </c>
      <c r="J10" s="12">
        <v>392.9</v>
      </c>
      <c r="K10" s="11">
        <v>24.3</v>
      </c>
      <c r="L10" s="10" t="s">
        <v>98</v>
      </c>
      <c r="M10" s="65">
        <v>8.3400000000000002E-2</v>
      </c>
      <c r="N10" s="23"/>
      <c r="O10" s="89"/>
    </row>
    <row r="11" spans="1:15" ht="16.5" customHeight="1" x14ac:dyDescent="0.3">
      <c r="A11" s="25" t="s">
        <v>80</v>
      </c>
      <c r="B11" s="13" t="s">
        <v>25</v>
      </c>
      <c r="C11" s="8" t="s">
        <v>24</v>
      </c>
      <c r="D11" s="9">
        <v>42348</v>
      </c>
      <c r="E11" s="71">
        <v>0.54861111111111105</v>
      </c>
      <c r="F11" s="10">
        <v>12.3</v>
      </c>
      <c r="G11" s="10">
        <f t="shared" si="0"/>
        <v>54.14</v>
      </c>
      <c r="H11" s="11">
        <v>7.31</v>
      </c>
      <c r="I11" s="11">
        <v>4.53</v>
      </c>
      <c r="J11" s="12">
        <v>280.39999999999998</v>
      </c>
      <c r="K11" s="11">
        <v>40.700000000000003</v>
      </c>
      <c r="L11" s="10" t="s">
        <v>98</v>
      </c>
      <c r="M11" s="65">
        <v>0.23699999999999999</v>
      </c>
      <c r="N11" s="23"/>
      <c r="O11" s="89"/>
    </row>
    <row r="12" spans="1:15" ht="16.5" customHeight="1" x14ac:dyDescent="0.3">
      <c r="A12" s="25" t="s">
        <v>26</v>
      </c>
      <c r="B12" s="13" t="s">
        <v>27</v>
      </c>
      <c r="C12" s="8" t="s">
        <v>24</v>
      </c>
      <c r="D12" s="9">
        <v>42348</v>
      </c>
      <c r="E12" s="71">
        <v>0.56041666666666667</v>
      </c>
      <c r="F12" s="10">
        <v>12.1</v>
      </c>
      <c r="G12" s="10">
        <f t="shared" si="0"/>
        <v>53.78</v>
      </c>
      <c r="H12" s="11">
        <v>7.23</v>
      </c>
      <c r="I12" s="11">
        <v>5.7</v>
      </c>
      <c r="J12" s="12">
        <v>320.89999999999998</v>
      </c>
      <c r="K12" s="11">
        <v>38.799999999999997</v>
      </c>
      <c r="L12" s="15">
        <v>1986.3</v>
      </c>
      <c r="M12" s="65">
        <v>0.217</v>
      </c>
      <c r="N12" s="23"/>
      <c r="O12" s="89"/>
    </row>
    <row r="13" spans="1:15" ht="16.5" customHeight="1" x14ac:dyDescent="0.3">
      <c r="A13" s="25" t="s">
        <v>82</v>
      </c>
      <c r="B13" s="13" t="s">
        <v>28</v>
      </c>
      <c r="C13" s="8" t="s">
        <v>24</v>
      </c>
      <c r="D13" s="9">
        <v>42348</v>
      </c>
      <c r="E13" s="110">
        <v>0.57291666666666663</v>
      </c>
      <c r="F13" s="10">
        <v>10.6</v>
      </c>
      <c r="G13" s="10">
        <f t="shared" si="0"/>
        <v>51.08</v>
      </c>
      <c r="H13" s="11">
        <v>7.59</v>
      </c>
      <c r="I13" s="11">
        <v>4.9749999999999996</v>
      </c>
      <c r="J13" s="12">
        <v>278.39999999999998</v>
      </c>
      <c r="K13" s="121">
        <v>9.3000000000000007</v>
      </c>
      <c r="L13" s="12">
        <v>517.20000000000005</v>
      </c>
      <c r="M13" s="74">
        <v>0.20300000000000001</v>
      </c>
      <c r="N13" s="29"/>
      <c r="O13" s="89"/>
    </row>
    <row r="14" spans="1:15" ht="16.5" customHeight="1" x14ac:dyDescent="0.3">
      <c r="A14" s="25" t="s">
        <v>100</v>
      </c>
      <c r="B14" s="13" t="s">
        <v>29</v>
      </c>
      <c r="C14" s="8" t="s">
        <v>30</v>
      </c>
      <c r="D14" s="9">
        <v>42348</v>
      </c>
      <c r="E14" s="71">
        <v>0.40347222222222223</v>
      </c>
      <c r="F14" s="10">
        <v>9.1</v>
      </c>
      <c r="G14" s="10">
        <f t="shared" si="0"/>
        <v>48.379999999999995</v>
      </c>
      <c r="H14" s="11">
        <v>7.22</v>
      </c>
      <c r="I14" s="11">
        <v>2.44</v>
      </c>
      <c r="J14" s="12">
        <v>265.5</v>
      </c>
      <c r="K14" s="11">
        <v>9</v>
      </c>
      <c r="L14" s="10" t="s">
        <v>98</v>
      </c>
      <c r="M14" s="65">
        <v>0.25600000000000001</v>
      </c>
      <c r="N14" s="23"/>
      <c r="O14" s="89"/>
    </row>
    <row r="15" spans="1:15" ht="16.5" customHeight="1" x14ac:dyDescent="0.3">
      <c r="A15" s="25" t="s">
        <v>85</v>
      </c>
      <c r="B15" s="13" t="s">
        <v>31</v>
      </c>
      <c r="C15" s="8" t="s">
        <v>30</v>
      </c>
      <c r="D15" s="9">
        <v>42348</v>
      </c>
      <c r="E15" s="71">
        <v>0.39374999999999999</v>
      </c>
      <c r="F15" s="10">
        <v>9.5</v>
      </c>
      <c r="G15" s="10">
        <f t="shared" si="0"/>
        <v>49.1</v>
      </c>
      <c r="H15" s="11">
        <v>6.93</v>
      </c>
      <c r="I15" s="11">
        <v>2.1949999999999998</v>
      </c>
      <c r="J15" s="12">
        <v>194.7</v>
      </c>
      <c r="K15" s="11">
        <v>37.5</v>
      </c>
      <c r="L15" s="10" t="s">
        <v>98</v>
      </c>
      <c r="M15" s="65">
        <v>0.109</v>
      </c>
      <c r="N15" s="24"/>
      <c r="O15" s="89"/>
    </row>
    <row r="16" spans="1:15" ht="16.5" customHeight="1" x14ac:dyDescent="0.3">
      <c r="A16" s="25" t="s">
        <v>86</v>
      </c>
      <c r="B16" s="13" t="s">
        <v>32</v>
      </c>
      <c r="C16" s="8" t="s">
        <v>33</v>
      </c>
      <c r="D16" s="9">
        <v>42348</v>
      </c>
      <c r="E16" s="71">
        <v>0.3666666666666667</v>
      </c>
      <c r="F16" s="10">
        <v>9.1</v>
      </c>
      <c r="G16" s="10">
        <f t="shared" si="0"/>
        <v>48.379999999999995</v>
      </c>
      <c r="H16" s="11">
        <v>7.02</v>
      </c>
      <c r="I16" s="11">
        <v>2.15</v>
      </c>
      <c r="J16" s="12">
        <v>117.9</v>
      </c>
      <c r="K16" s="11">
        <v>73.900000000000006</v>
      </c>
      <c r="L16" s="10">
        <v>980.4</v>
      </c>
      <c r="M16" s="65">
        <v>0.21199999999999999</v>
      </c>
      <c r="N16" s="23"/>
      <c r="O16" s="89"/>
    </row>
    <row r="17" spans="1:15" ht="16.5" customHeight="1" x14ac:dyDescent="0.3">
      <c r="A17" s="25" t="s">
        <v>87</v>
      </c>
      <c r="B17" s="13" t="s">
        <v>34</v>
      </c>
      <c r="C17" s="8" t="s">
        <v>33</v>
      </c>
      <c r="D17" s="9">
        <v>42348</v>
      </c>
      <c r="E17" s="71">
        <v>0.38055555555555554</v>
      </c>
      <c r="F17" s="10">
        <v>9.6</v>
      </c>
      <c r="G17" s="10">
        <f t="shared" si="0"/>
        <v>49.28</v>
      </c>
      <c r="H17" s="11">
        <v>7.09</v>
      </c>
      <c r="I17" s="11">
        <v>0.37</v>
      </c>
      <c r="J17" s="10">
        <v>218.1</v>
      </c>
      <c r="K17" s="11">
        <v>41.5</v>
      </c>
      <c r="L17" s="10">
        <v>1046.2</v>
      </c>
      <c r="M17" s="65">
        <v>0.188</v>
      </c>
      <c r="N17" s="26"/>
      <c r="O17" s="89"/>
    </row>
    <row r="18" spans="1:15" ht="16.5" customHeight="1" x14ac:dyDescent="0.3">
      <c r="A18" s="25" t="s">
        <v>88</v>
      </c>
      <c r="B18" s="13" t="s">
        <v>35</v>
      </c>
      <c r="C18" s="8" t="s">
        <v>33</v>
      </c>
      <c r="D18" s="9">
        <v>42348</v>
      </c>
      <c r="E18" s="71">
        <v>0.35416666666666669</v>
      </c>
      <c r="F18" s="10">
        <v>8.5</v>
      </c>
      <c r="G18" s="10">
        <f t="shared" si="0"/>
        <v>47.3</v>
      </c>
      <c r="H18" s="11">
        <v>6.99</v>
      </c>
      <c r="I18" s="11">
        <v>4.8099999999999996</v>
      </c>
      <c r="J18" s="10">
        <v>154.19999999999999</v>
      </c>
      <c r="K18" s="11">
        <v>52.4</v>
      </c>
      <c r="L18" s="10" t="s">
        <v>98</v>
      </c>
      <c r="M18" s="65">
        <v>0.35699999999999998</v>
      </c>
      <c r="N18" s="23"/>
      <c r="O18" s="89"/>
    </row>
    <row r="19" spans="1:15" ht="16.5" customHeight="1" thickBot="1" x14ac:dyDescent="0.35">
      <c r="A19" s="25" t="s">
        <v>101</v>
      </c>
      <c r="B19" s="13" t="s">
        <v>36</v>
      </c>
      <c r="C19" s="8"/>
      <c r="D19" s="9">
        <v>42348</v>
      </c>
      <c r="E19" s="71">
        <v>0.40416666666666662</v>
      </c>
      <c r="F19" s="10">
        <v>9.1999999999999993</v>
      </c>
      <c r="G19" s="10">
        <f t="shared" si="0"/>
        <v>48.56</v>
      </c>
      <c r="H19" s="11">
        <v>7.19</v>
      </c>
      <c r="I19" s="11">
        <v>4.6500000000000004</v>
      </c>
      <c r="J19" s="12">
        <v>263.10000000000002</v>
      </c>
      <c r="K19" s="11">
        <v>8.6999999999999993</v>
      </c>
      <c r="L19" s="10" t="s">
        <v>98</v>
      </c>
      <c r="M19" s="65">
        <v>0.25900000000000001</v>
      </c>
      <c r="N19" s="23"/>
      <c r="O19" s="89"/>
    </row>
    <row r="20" spans="1:15" ht="16.5" customHeight="1" thickTop="1" thickBot="1" x14ac:dyDescent="0.35">
      <c r="A20" s="122" t="s">
        <v>61</v>
      </c>
      <c r="B20" s="13" t="s">
        <v>38</v>
      </c>
      <c r="C20" s="123"/>
      <c r="D20" s="9">
        <v>42348</v>
      </c>
      <c r="E20" s="131"/>
      <c r="F20" s="131"/>
      <c r="G20" s="132"/>
      <c r="H20" s="132"/>
      <c r="I20" s="131"/>
      <c r="J20" s="132"/>
      <c r="K20" s="146"/>
      <c r="L20" s="133"/>
      <c r="M20" s="133"/>
      <c r="N20" s="133"/>
      <c r="O20" s="89"/>
    </row>
    <row r="21" spans="1:15" ht="16.5" customHeight="1" thickTop="1" thickBot="1" x14ac:dyDescent="0.35">
      <c r="A21" s="124" t="s">
        <v>102</v>
      </c>
      <c r="B21" s="125"/>
      <c r="C21" s="123"/>
      <c r="D21" s="9">
        <v>42348</v>
      </c>
      <c r="E21" s="126">
        <v>0.54027777777777775</v>
      </c>
      <c r="F21" s="131"/>
      <c r="G21" s="132"/>
      <c r="H21" s="132"/>
      <c r="I21" s="131"/>
      <c r="J21" s="132"/>
      <c r="K21" s="146"/>
      <c r="L21" s="133"/>
      <c r="M21" s="133"/>
      <c r="N21" s="127" t="s">
        <v>126</v>
      </c>
      <c r="O21" s="89"/>
    </row>
    <row r="22" spans="1:15" ht="16.5" customHeight="1" thickTop="1" thickBot="1" x14ac:dyDescent="0.35">
      <c r="A22" s="128" t="s">
        <v>102</v>
      </c>
      <c r="B22" s="27"/>
      <c r="C22" s="33"/>
      <c r="D22" s="33"/>
      <c r="E22" s="34"/>
      <c r="F22" s="33"/>
      <c r="G22" s="33"/>
      <c r="H22" s="35"/>
      <c r="I22" s="35"/>
      <c r="J22" s="36"/>
      <c r="K22" s="129"/>
      <c r="L22" s="37"/>
      <c r="M22" s="34"/>
      <c r="N22" s="38"/>
      <c r="O22" s="1"/>
    </row>
    <row r="23" spans="1:15" ht="18" x14ac:dyDescent="0.25">
      <c r="A23" s="5" t="s">
        <v>39</v>
      </c>
      <c r="B23" s="2"/>
      <c r="C23" s="1"/>
      <c r="D23" s="1"/>
      <c r="E23" s="2"/>
      <c r="F23" s="1"/>
      <c r="G23" s="1"/>
      <c r="H23" s="1"/>
      <c r="I23" s="1"/>
      <c r="J23" s="4"/>
      <c r="K23" s="2"/>
      <c r="L23" s="2"/>
      <c r="M23" s="2"/>
      <c r="N23" s="1"/>
      <c r="O23" s="1"/>
    </row>
    <row r="24" spans="1:15" ht="18" x14ac:dyDescent="0.25">
      <c r="A24" s="5" t="s">
        <v>40</v>
      </c>
      <c r="B24" s="1"/>
      <c r="C24" s="1"/>
      <c r="D24" s="1"/>
      <c r="E24" s="6"/>
      <c r="F24" s="3"/>
      <c r="G24" s="3"/>
      <c r="H24" s="3"/>
      <c r="I24" s="3"/>
      <c r="J24" s="7"/>
      <c r="K24" s="3"/>
      <c r="L24" s="6"/>
      <c r="M24" s="3"/>
      <c r="N24" s="3"/>
      <c r="O24" s="3"/>
    </row>
    <row r="25" spans="1:15" ht="18" x14ac:dyDescent="0.25">
      <c r="A25" s="5" t="s">
        <v>41</v>
      </c>
      <c r="B25" s="1"/>
      <c r="C25" s="1"/>
      <c r="D25" s="1"/>
      <c r="E25" s="6"/>
      <c r="F25" s="3"/>
      <c r="G25" s="3"/>
      <c r="H25" s="3"/>
      <c r="I25" s="3"/>
      <c r="J25" s="7"/>
      <c r="K25" s="3"/>
      <c r="L25" s="6"/>
      <c r="M25" s="3"/>
      <c r="N25" s="3"/>
      <c r="O25" s="3"/>
    </row>
    <row r="26" spans="1:15" x14ac:dyDescent="0.25">
      <c r="A26" s="1"/>
      <c r="B26" s="1"/>
      <c r="C26" s="2"/>
      <c r="D26" s="1"/>
      <c r="E26" s="1"/>
      <c r="F26" s="1"/>
      <c r="G26" s="1"/>
      <c r="H26" s="4"/>
      <c r="I26" s="1"/>
      <c r="J26" s="2"/>
      <c r="K26" s="1"/>
      <c r="L26" s="1"/>
      <c r="M26" s="1"/>
      <c r="N26" s="1"/>
      <c r="O26" s="1"/>
    </row>
    <row r="27" spans="1:15" x14ac:dyDescent="0.25">
      <c r="A27" s="1" t="s">
        <v>103</v>
      </c>
      <c r="B27" s="188">
        <v>42348</v>
      </c>
      <c r="C27" s="2"/>
      <c r="D27" s="1"/>
      <c r="E27" s="1"/>
      <c r="F27" s="1"/>
      <c r="G27" s="1"/>
      <c r="H27" s="4"/>
      <c r="I27" s="1"/>
      <c r="J27" s="2"/>
      <c r="K27" s="1"/>
      <c r="L27" s="1"/>
      <c r="M27" s="1"/>
      <c r="N27" s="1"/>
      <c r="O27" s="1"/>
    </row>
    <row r="28" spans="1:15" x14ac:dyDescent="0.25">
      <c r="A28" s="1" t="s">
        <v>104</v>
      </c>
      <c r="B28" s="189" t="s">
        <v>105</v>
      </c>
      <c r="C28" s="2"/>
      <c r="D28" s="1"/>
      <c r="E28" s="1"/>
      <c r="F28" s="1"/>
      <c r="G28" s="1"/>
      <c r="H28" s="4"/>
      <c r="I28" s="1"/>
      <c r="J28" s="2"/>
      <c r="K28" s="1"/>
      <c r="L28" s="1"/>
      <c r="M28" s="1"/>
      <c r="N28" s="1"/>
      <c r="O28" s="1"/>
    </row>
    <row r="29" spans="1:15" x14ac:dyDescent="0.25">
      <c r="A29" s="1" t="s">
        <v>106</v>
      </c>
      <c r="B29" s="189" t="s">
        <v>174</v>
      </c>
      <c r="C29" s="2"/>
      <c r="D29" s="1"/>
      <c r="E29" s="1"/>
      <c r="F29" s="1"/>
      <c r="G29" s="1"/>
      <c r="H29" s="4"/>
      <c r="I29" s="1"/>
      <c r="J29" s="2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2"/>
      <c r="F30" s="1"/>
      <c r="G30" s="1"/>
      <c r="H30" s="1"/>
      <c r="I30" s="1"/>
      <c r="J30" s="4"/>
      <c r="K30" s="1"/>
      <c r="L30" s="2"/>
      <c r="M30" s="1"/>
      <c r="N30" s="1"/>
      <c r="O30" s="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" sqref="A2"/>
    </sheetView>
  </sheetViews>
  <sheetFormatPr defaultRowHeight="15" x14ac:dyDescent="0.25"/>
  <cols>
    <col min="1" max="1" width="63.140625" bestFit="1" customWidth="1"/>
    <col min="3" max="3" width="8.7109375" bestFit="1" customWidth="1"/>
    <col min="5" max="5" width="8.5703125" bestFit="1" customWidth="1"/>
    <col min="6" max="6" width="9.5703125" bestFit="1" customWidth="1"/>
    <col min="7" max="7" width="8.5703125" bestFit="1" customWidth="1"/>
    <col min="8" max="8" width="4.5703125" bestFit="1" customWidth="1"/>
    <col min="9" max="9" width="7.140625" bestFit="1" customWidth="1"/>
    <col min="10" max="10" width="9.28515625" bestFit="1" customWidth="1"/>
    <col min="11" max="11" width="8.85546875" bestFit="1" customWidth="1"/>
    <col min="12" max="12" width="7.7109375" bestFit="1" customWidth="1"/>
    <col min="13" max="13" width="8.5703125" bestFit="1" customWidth="1"/>
    <col min="14" max="14" width="6.85546875" bestFit="1" customWidth="1"/>
  </cols>
  <sheetData>
    <row r="1" spans="1:14" ht="30.75" thickBot="1" x14ac:dyDescent="0.45">
      <c r="A1" s="109"/>
      <c r="B1" s="80" t="s">
        <v>96</v>
      </c>
      <c r="C1" s="81"/>
      <c r="D1" s="82"/>
      <c r="E1" s="83"/>
      <c r="F1" s="84"/>
      <c r="G1" s="82"/>
      <c r="H1" s="82"/>
      <c r="I1" s="83"/>
      <c r="J1" s="83"/>
      <c r="K1" s="82"/>
      <c r="L1" s="85"/>
      <c r="M1" s="82"/>
      <c r="N1" s="1"/>
    </row>
    <row r="2" spans="1:14" ht="63" x14ac:dyDescent="0.25">
      <c r="A2" s="32" t="s">
        <v>0</v>
      </c>
      <c r="B2" s="16" t="s">
        <v>1</v>
      </c>
      <c r="C2" s="16" t="s">
        <v>66</v>
      </c>
      <c r="D2" s="16" t="s">
        <v>3</v>
      </c>
      <c r="E2" s="16" t="s">
        <v>4</v>
      </c>
      <c r="F2" s="17" t="s">
        <v>67</v>
      </c>
      <c r="G2" s="17" t="s">
        <v>68</v>
      </c>
      <c r="H2" s="18" t="s">
        <v>5</v>
      </c>
      <c r="I2" s="16" t="s">
        <v>6</v>
      </c>
      <c r="J2" s="17" t="s">
        <v>7</v>
      </c>
      <c r="K2" s="17" t="s">
        <v>69</v>
      </c>
      <c r="L2" s="19" t="s">
        <v>8</v>
      </c>
      <c r="M2" s="20" t="s">
        <v>9</v>
      </c>
      <c r="N2" s="21" t="s">
        <v>10</v>
      </c>
    </row>
    <row r="3" spans="1:14" ht="16.5" customHeight="1" x14ac:dyDescent="0.25">
      <c r="A3" s="31" t="s">
        <v>70</v>
      </c>
      <c r="B3" s="13" t="s">
        <v>11</v>
      </c>
      <c r="C3" s="8" t="s">
        <v>12</v>
      </c>
      <c r="D3" s="9">
        <v>42474</v>
      </c>
      <c r="E3" s="71">
        <v>0.52083333333333337</v>
      </c>
      <c r="F3" s="10">
        <v>9.6</v>
      </c>
      <c r="G3" s="10">
        <f>'[1]Dry run 3'!H3</f>
        <v>0</v>
      </c>
      <c r="H3" s="11">
        <v>7.11</v>
      </c>
      <c r="I3" s="11">
        <v>1.8149999999999999</v>
      </c>
      <c r="J3" s="11">
        <v>327.3</v>
      </c>
      <c r="K3" s="11">
        <v>4.5999999999999996</v>
      </c>
      <c r="L3" s="10">
        <v>1</v>
      </c>
      <c r="M3" s="65">
        <v>1.57</v>
      </c>
      <c r="N3" s="23"/>
    </row>
    <row r="4" spans="1:14" ht="16.5" customHeight="1" x14ac:dyDescent="0.25">
      <c r="A4" s="22" t="s">
        <v>71</v>
      </c>
      <c r="B4" s="13" t="s">
        <v>13</v>
      </c>
      <c r="C4" s="8" t="s">
        <v>12</v>
      </c>
      <c r="D4" s="9">
        <v>42474</v>
      </c>
      <c r="E4" s="71">
        <v>0.53055555555555556</v>
      </c>
      <c r="F4" s="10">
        <v>11.2</v>
      </c>
      <c r="G4" s="10">
        <f t="shared" ref="G4:G20" si="0">(F4*1.8)+32</f>
        <v>52.16</v>
      </c>
      <c r="H4" s="11">
        <v>7.02</v>
      </c>
      <c r="I4" s="11">
        <v>4.04</v>
      </c>
      <c r="J4" s="11">
        <v>310.5</v>
      </c>
      <c r="K4" s="11">
        <v>2.9</v>
      </c>
      <c r="L4" s="15">
        <v>127.4</v>
      </c>
      <c r="M4" s="65">
        <v>0.46700000000000003</v>
      </c>
      <c r="N4" s="23"/>
    </row>
    <row r="5" spans="1:14" ht="16.5" customHeight="1" x14ac:dyDescent="0.25">
      <c r="A5" s="22" t="s">
        <v>92</v>
      </c>
      <c r="B5" s="14" t="s">
        <v>14</v>
      </c>
      <c r="C5" s="8" t="s">
        <v>12</v>
      </c>
      <c r="D5" s="9">
        <v>42474</v>
      </c>
      <c r="E5" s="71"/>
      <c r="F5" s="10"/>
      <c r="G5" s="10"/>
      <c r="H5" s="11"/>
      <c r="I5" s="11"/>
      <c r="J5" s="11"/>
      <c r="K5" s="11"/>
      <c r="L5" s="10"/>
      <c r="M5" s="65"/>
      <c r="N5" s="24"/>
    </row>
    <row r="6" spans="1:14" ht="16.5" customHeight="1" x14ac:dyDescent="0.3">
      <c r="A6" s="25" t="s">
        <v>15</v>
      </c>
      <c r="B6" s="13" t="s">
        <v>16</v>
      </c>
      <c r="C6" s="8" t="s">
        <v>17</v>
      </c>
      <c r="D6" s="9">
        <v>42474</v>
      </c>
      <c r="E6" s="71">
        <v>0.4694444444444445</v>
      </c>
      <c r="F6" s="10">
        <v>12.4</v>
      </c>
      <c r="G6" s="10">
        <f t="shared" si="0"/>
        <v>54.32</v>
      </c>
      <c r="H6" s="11">
        <v>7.68</v>
      </c>
      <c r="I6" s="11">
        <v>6.21</v>
      </c>
      <c r="J6" s="11">
        <v>396.4</v>
      </c>
      <c r="K6" s="11">
        <v>2</v>
      </c>
      <c r="L6" s="10">
        <v>14.5</v>
      </c>
      <c r="M6" s="65">
        <v>7.4499999999999997E-2</v>
      </c>
      <c r="N6" s="23"/>
    </row>
    <row r="7" spans="1:14" ht="16.5" customHeight="1" x14ac:dyDescent="0.3">
      <c r="A7" s="25" t="s">
        <v>76</v>
      </c>
      <c r="B7" s="13" t="s">
        <v>18</v>
      </c>
      <c r="C7" s="8" t="s">
        <v>17</v>
      </c>
      <c r="D7" s="9">
        <v>42474</v>
      </c>
      <c r="E7" s="71">
        <v>0.47638888888888892</v>
      </c>
      <c r="F7" s="10">
        <v>12.3</v>
      </c>
      <c r="G7" s="10">
        <f t="shared" si="0"/>
        <v>54.14</v>
      </c>
      <c r="H7" s="11">
        <v>7.78</v>
      </c>
      <c r="I7" s="11">
        <v>4.72</v>
      </c>
      <c r="J7" s="11">
        <v>688</v>
      </c>
      <c r="K7" s="11">
        <v>65.5</v>
      </c>
      <c r="L7" s="10">
        <v>28.2</v>
      </c>
      <c r="M7" s="65">
        <v>0.20899999999999999</v>
      </c>
      <c r="N7" s="23"/>
    </row>
    <row r="8" spans="1:14" ht="16.5" customHeight="1" x14ac:dyDescent="0.3">
      <c r="A8" s="25" t="s">
        <v>77</v>
      </c>
      <c r="B8" s="13" t="s">
        <v>19</v>
      </c>
      <c r="C8" s="8" t="s">
        <v>20</v>
      </c>
      <c r="D8" s="9">
        <v>42474</v>
      </c>
      <c r="E8" s="71">
        <v>0.45208333333333334</v>
      </c>
      <c r="F8" s="10">
        <v>11.8</v>
      </c>
      <c r="G8" s="10">
        <f t="shared" si="0"/>
        <v>53.24</v>
      </c>
      <c r="H8" s="11">
        <v>7.8</v>
      </c>
      <c r="I8" s="11">
        <v>4.9749999999999996</v>
      </c>
      <c r="J8" s="11">
        <v>486</v>
      </c>
      <c r="K8" s="11">
        <v>8.6999999999999993</v>
      </c>
      <c r="L8" s="10">
        <v>62</v>
      </c>
      <c r="M8" s="65">
        <v>0.28899999999999998</v>
      </c>
      <c r="N8" s="28"/>
    </row>
    <row r="9" spans="1:14" ht="16.5" customHeight="1" x14ac:dyDescent="0.3">
      <c r="A9" s="25" t="s">
        <v>78</v>
      </c>
      <c r="B9" s="13" t="s">
        <v>21</v>
      </c>
      <c r="C9" s="8" t="s">
        <v>20</v>
      </c>
      <c r="D9" s="9">
        <v>42474</v>
      </c>
      <c r="E9" s="71"/>
      <c r="F9" s="10"/>
      <c r="G9" s="10"/>
      <c r="H9" s="11"/>
      <c r="I9" s="11"/>
      <c r="J9" s="11"/>
      <c r="K9" s="11"/>
      <c r="L9" s="10"/>
      <c r="M9" s="65"/>
      <c r="N9" s="23"/>
    </row>
    <row r="10" spans="1:14" ht="16.5" customHeight="1" x14ac:dyDescent="0.3">
      <c r="A10" s="25" t="s">
        <v>22</v>
      </c>
      <c r="B10" s="13" t="s">
        <v>23</v>
      </c>
      <c r="C10" s="13" t="s">
        <v>24</v>
      </c>
      <c r="D10" s="9">
        <v>42474</v>
      </c>
      <c r="E10" s="71">
        <v>0.44236111111111115</v>
      </c>
      <c r="F10" s="10">
        <v>11</v>
      </c>
      <c r="G10" s="10">
        <f t="shared" si="0"/>
        <v>51.8</v>
      </c>
      <c r="H10" s="11">
        <v>7.83</v>
      </c>
      <c r="I10" s="11">
        <v>5.1449999999999996</v>
      </c>
      <c r="J10" s="11">
        <v>229.6</v>
      </c>
      <c r="K10" s="11">
        <v>37.1</v>
      </c>
      <c r="L10" s="15">
        <v>1553.1</v>
      </c>
      <c r="M10" s="65">
        <v>0.124</v>
      </c>
      <c r="N10" s="23"/>
    </row>
    <row r="11" spans="1:14" ht="16.5" customHeight="1" x14ac:dyDescent="0.3">
      <c r="A11" s="25" t="s">
        <v>80</v>
      </c>
      <c r="B11" s="13" t="s">
        <v>25</v>
      </c>
      <c r="C11" s="8" t="s">
        <v>24</v>
      </c>
      <c r="D11" s="9">
        <v>42474</v>
      </c>
      <c r="E11" s="71">
        <v>0.57986111111111105</v>
      </c>
      <c r="F11" s="10">
        <v>13.2</v>
      </c>
      <c r="G11" s="10">
        <f t="shared" si="0"/>
        <v>55.76</v>
      </c>
      <c r="H11" s="11">
        <v>7.35</v>
      </c>
      <c r="I11" s="11">
        <v>0.14499999999999999</v>
      </c>
      <c r="J11" s="11">
        <v>88.3</v>
      </c>
      <c r="K11" s="11">
        <v>25.3</v>
      </c>
      <c r="L11" s="10" t="s">
        <v>62</v>
      </c>
      <c r="M11" s="65">
        <v>0.25700000000000001</v>
      </c>
      <c r="N11" s="23"/>
    </row>
    <row r="12" spans="1:14" ht="16.5" customHeight="1" x14ac:dyDescent="0.3">
      <c r="A12" s="25" t="s">
        <v>26</v>
      </c>
      <c r="B12" s="13" t="s">
        <v>27</v>
      </c>
      <c r="C12" s="8" t="s">
        <v>24</v>
      </c>
      <c r="D12" s="9">
        <v>42474</v>
      </c>
      <c r="E12" s="71">
        <v>0.59166666666666667</v>
      </c>
      <c r="F12" s="10">
        <v>12.9</v>
      </c>
      <c r="G12" s="10">
        <f t="shared" si="0"/>
        <v>55.22</v>
      </c>
      <c r="H12" s="11">
        <v>7.17</v>
      </c>
      <c r="I12" s="11">
        <v>0.505</v>
      </c>
      <c r="J12" s="11">
        <v>111</v>
      </c>
      <c r="K12" s="11">
        <v>76</v>
      </c>
      <c r="L12" s="10" t="s">
        <v>62</v>
      </c>
      <c r="M12" s="65">
        <v>0.28000000000000003</v>
      </c>
      <c r="N12" s="23"/>
    </row>
    <row r="13" spans="1:14" ht="16.5" customHeight="1" x14ac:dyDescent="0.3">
      <c r="A13" s="25" t="s">
        <v>82</v>
      </c>
      <c r="B13" s="13" t="s">
        <v>28</v>
      </c>
      <c r="C13" s="8" t="s">
        <v>24</v>
      </c>
      <c r="D13" s="9">
        <v>42474</v>
      </c>
      <c r="E13" s="110">
        <v>0.60763888888888895</v>
      </c>
      <c r="F13" s="10">
        <v>12.7</v>
      </c>
      <c r="G13" s="10">
        <f t="shared" si="0"/>
        <v>54.86</v>
      </c>
      <c r="H13" s="11">
        <v>7.18</v>
      </c>
      <c r="I13" s="11">
        <v>0.63</v>
      </c>
      <c r="J13" s="11">
        <v>77.3</v>
      </c>
      <c r="K13" s="121">
        <v>19.8</v>
      </c>
      <c r="L13" s="12">
        <v>1413.6</v>
      </c>
      <c r="M13" s="74">
        <v>0.23400000000000001</v>
      </c>
      <c r="N13" s="29"/>
    </row>
    <row r="14" spans="1:14" ht="16.5" customHeight="1" x14ac:dyDescent="0.3">
      <c r="A14" s="25" t="s">
        <v>83</v>
      </c>
      <c r="B14" s="13" t="s">
        <v>29</v>
      </c>
      <c r="C14" s="8" t="s">
        <v>30</v>
      </c>
      <c r="D14" s="9">
        <v>42474</v>
      </c>
      <c r="E14" s="71">
        <v>0.4236111111111111</v>
      </c>
      <c r="F14" s="10">
        <v>9.6999999999999993</v>
      </c>
      <c r="G14" s="10">
        <f t="shared" si="0"/>
        <v>49.46</v>
      </c>
      <c r="H14" s="11">
        <v>7.41</v>
      </c>
      <c r="I14" s="11">
        <v>5.85</v>
      </c>
      <c r="J14" s="11">
        <v>246.4</v>
      </c>
      <c r="K14" s="11">
        <v>6.9</v>
      </c>
      <c r="L14" s="15">
        <v>613.1</v>
      </c>
      <c r="M14" s="65">
        <v>0.124</v>
      </c>
      <c r="N14" s="23"/>
    </row>
    <row r="15" spans="1:14" ht="16.5" customHeight="1" x14ac:dyDescent="0.3">
      <c r="A15" s="25" t="s">
        <v>85</v>
      </c>
      <c r="B15" s="13" t="s">
        <v>31</v>
      </c>
      <c r="C15" s="8" t="s">
        <v>30</v>
      </c>
      <c r="D15" s="9">
        <v>42474</v>
      </c>
      <c r="E15" s="71">
        <v>0.4152777777777778</v>
      </c>
      <c r="F15" s="10">
        <v>12.2</v>
      </c>
      <c r="G15" s="10">
        <f t="shared" si="0"/>
        <v>53.96</v>
      </c>
      <c r="H15" s="11">
        <v>6.19</v>
      </c>
      <c r="I15" s="11">
        <v>2.62</v>
      </c>
      <c r="J15" s="11">
        <v>110.8</v>
      </c>
      <c r="K15" s="11">
        <v>21</v>
      </c>
      <c r="L15" s="10">
        <v>1986.3</v>
      </c>
      <c r="M15" s="65">
        <v>0.16700000000000001</v>
      </c>
      <c r="N15" s="24"/>
    </row>
    <row r="16" spans="1:14" ht="16.5" customHeight="1" x14ac:dyDescent="0.3">
      <c r="A16" s="25" t="s">
        <v>86</v>
      </c>
      <c r="B16" s="13" t="s">
        <v>32</v>
      </c>
      <c r="C16" s="8" t="s">
        <v>33</v>
      </c>
      <c r="D16" s="9">
        <v>42474</v>
      </c>
      <c r="E16" s="71">
        <v>0.3888888888888889</v>
      </c>
      <c r="F16" s="10">
        <v>10.4</v>
      </c>
      <c r="G16" s="10">
        <f t="shared" si="0"/>
        <v>50.72</v>
      </c>
      <c r="H16" s="11">
        <v>7.71</v>
      </c>
      <c r="I16" s="11">
        <v>5.14</v>
      </c>
      <c r="J16" s="11">
        <v>295</v>
      </c>
      <c r="K16" s="11">
        <v>28.8</v>
      </c>
      <c r="L16" s="10" t="s">
        <v>62</v>
      </c>
      <c r="M16" s="65">
        <v>0.154</v>
      </c>
      <c r="N16" s="23"/>
    </row>
    <row r="17" spans="1:14" ht="16.5" customHeight="1" x14ac:dyDescent="0.3">
      <c r="A17" s="25" t="s">
        <v>87</v>
      </c>
      <c r="B17" s="13" t="s">
        <v>34</v>
      </c>
      <c r="C17" s="8" t="s">
        <v>33</v>
      </c>
      <c r="D17" s="9">
        <v>42474</v>
      </c>
      <c r="E17" s="71">
        <v>0.39930555555555558</v>
      </c>
      <c r="F17" s="10">
        <v>11.9</v>
      </c>
      <c r="G17" s="10">
        <f t="shared" si="0"/>
        <v>53.42</v>
      </c>
      <c r="H17" s="11">
        <v>7.46</v>
      </c>
      <c r="I17" s="11">
        <v>5.1950000000000003</v>
      </c>
      <c r="J17" s="11">
        <v>319.39999999999998</v>
      </c>
      <c r="K17" s="11">
        <v>14.3</v>
      </c>
      <c r="L17" s="10">
        <v>114.5</v>
      </c>
      <c r="M17" s="65">
        <v>0.115</v>
      </c>
      <c r="N17" s="26"/>
    </row>
    <row r="18" spans="1:14" ht="16.5" customHeight="1" x14ac:dyDescent="0.3">
      <c r="A18" s="25" t="s">
        <v>88</v>
      </c>
      <c r="B18" s="13" t="s">
        <v>35</v>
      </c>
      <c r="C18" s="8" t="s">
        <v>33</v>
      </c>
      <c r="D18" s="9">
        <v>42474</v>
      </c>
      <c r="E18" s="71">
        <v>0.37916666666666665</v>
      </c>
      <c r="F18" s="10">
        <v>12</v>
      </c>
      <c r="G18" s="10">
        <f t="shared" si="0"/>
        <v>53.6</v>
      </c>
      <c r="H18" s="11">
        <v>7.4</v>
      </c>
      <c r="I18" s="11">
        <v>0.13500000000000001</v>
      </c>
      <c r="J18" s="11">
        <v>237.1</v>
      </c>
      <c r="K18" s="11">
        <v>61</v>
      </c>
      <c r="L18" s="10" t="s">
        <v>62</v>
      </c>
      <c r="M18" s="65">
        <v>1.64</v>
      </c>
      <c r="N18" s="23"/>
    </row>
    <row r="19" spans="1:14" ht="16.5" customHeight="1" x14ac:dyDescent="0.3">
      <c r="A19" s="25" t="s">
        <v>107</v>
      </c>
      <c r="B19" s="13" t="s">
        <v>36</v>
      </c>
      <c r="C19" s="8" t="s">
        <v>33</v>
      </c>
      <c r="D19" s="9">
        <v>42474</v>
      </c>
      <c r="E19" s="71">
        <v>0.39930555555555558</v>
      </c>
      <c r="F19" s="10">
        <v>11.9</v>
      </c>
      <c r="G19" s="10">
        <f t="shared" si="0"/>
        <v>53.42</v>
      </c>
      <c r="H19" s="11">
        <v>7.53</v>
      </c>
      <c r="I19" s="11">
        <v>5.23</v>
      </c>
      <c r="J19" s="11">
        <v>320.89999999999998</v>
      </c>
      <c r="K19" s="11">
        <v>14.5</v>
      </c>
      <c r="L19" s="144">
        <v>533.5</v>
      </c>
      <c r="M19" s="65">
        <v>0.106</v>
      </c>
      <c r="N19" s="23"/>
    </row>
    <row r="20" spans="1:14" ht="16.5" customHeight="1" thickBot="1" x14ac:dyDescent="0.35">
      <c r="A20" s="30" t="s">
        <v>108</v>
      </c>
      <c r="B20" s="27" t="s">
        <v>38</v>
      </c>
      <c r="C20" s="75" t="s">
        <v>24</v>
      </c>
      <c r="D20" s="39">
        <v>42474</v>
      </c>
      <c r="E20" s="103">
        <v>0.59236111111111112</v>
      </c>
      <c r="F20" s="130">
        <v>13</v>
      </c>
      <c r="G20" s="76">
        <f t="shared" si="0"/>
        <v>55.400000000000006</v>
      </c>
      <c r="H20" s="113">
        <v>7.3</v>
      </c>
      <c r="I20" s="113">
        <v>0.46</v>
      </c>
      <c r="J20" s="113">
        <v>111.1</v>
      </c>
      <c r="K20" s="113">
        <v>75.3</v>
      </c>
      <c r="L20" s="76" t="s">
        <v>62</v>
      </c>
      <c r="M20" s="145">
        <v>0.30299999999999999</v>
      </c>
      <c r="N20" s="38"/>
    </row>
    <row r="21" spans="1:14" ht="18" x14ac:dyDescent="0.25">
      <c r="A21" s="5" t="s">
        <v>39</v>
      </c>
      <c r="B21" s="2"/>
      <c r="C21" s="1"/>
      <c r="D21" s="1"/>
      <c r="E21" s="2"/>
      <c r="F21" s="1"/>
      <c r="G21" s="1"/>
      <c r="H21" s="1"/>
      <c r="I21" s="1"/>
      <c r="J21" s="4"/>
      <c r="K21" s="2"/>
      <c r="L21" s="2"/>
      <c r="M21" s="2"/>
      <c r="N21" s="1"/>
    </row>
    <row r="22" spans="1:14" ht="18" x14ac:dyDescent="0.25">
      <c r="A22" s="5" t="s">
        <v>40</v>
      </c>
      <c r="B22" s="1"/>
      <c r="C22" s="1"/>
      <c r="D22" s="1"/>
      <c r="E22" s="6"/>
      <c r="F22" s="3"/>
      <c r="G22" s="3"/>
      <c r="H22" s="3"/>
      <c r="I22" s="3"/>
      <c r="J22" s="7"/>
      <c r="K22" s="3"/>
      <c r="L22" s="6"/>
      <c r="M22" s="3"/>
      <c r="N22" s="3"/>
    </row>
    <row r="23" spans="1:14" ht="18" x14ac:dyDescent="0.25">
      <c r="A23" s="5" t="s">
        <v>41</v>
      </c>
      <c r="B23" s="1"/>
      <c r="C23" s="1"/>
      <c r="D23" s="1"/>
      <c r="E23" s="6"/>
      <c r="F23" s="3"/>
      <c r="G23" s="3"/>
      <c r="H23" s="3"/>
      <c r="I23" s="3"/>
      <c r="J23" s="7"/>
      <c r="K23" s="3"/>
      <c r="L23" s="6"/>
      <c r="M23" s="3"/>
      <c r="N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Dry Weather - 13-14</vt:lpstr>
      <vt:lpstr>First Flush - 13-14</vt:lpstr>
      <vt:lpstr>Wet Weather - 13-14</vt:lpstr>
      <vt:lpstr>Dry Weather - 14-15</vt:lpstr>
      <vt:lpstr>First Flush - 14-15</vt:lpstr>
      <vt:lpstr>Wet Weather - 14-15</vt:lpstr>
      <vt:lpstr>Dry Weather - 15-16</vt:lpstr>
      <vt:lpstr>First Flush - 15-16</vt:lpstr>
      <vt:lpstr>Wet Weather - 15-16</vt:lpstr>
      <vt:lpstr>Dry Weather - 16-17</vt:lpstr>
      <vt:lpstr>First Flush - 16-17</vt:lpstr>
      <vt:lpstr>Wet Weather - 16-17</vt:lpstr>
      <vt:lpstr>Dry Weather - 17-18</vt:lpstr>
      <vt:lpstr>First Flush - 17-18</vt:lpstr>
      <vt:lpstr>Wet Weather - 17-18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cp:lastPrinted>2018-11-30T18:02:02Z</cp:lastPrinted>
  <dcterms:created xsi:type="dcterms:W3CDTF">2018-05-10T15:49:12Z</dcterms:created>
  <dcterms:modified xsi:type="dcterms:W3CDTF">2018-12-20T19:42:17Z</dcterms:modified>
</cp:coreProperties>
</file>