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April 2019" sheetId="1" r:id="rId1"/>
    <sheet name="May 2019" sheetId="2" r:id="rId2"/>
    <sheet name="June 2019" sheetId="3" r:id="rId3"/>
    <sheet name="E. coli Quarterly Exceedances" sheetId="5" r:id="rId4"/>
  </sheets>
  <calcPr calcId="145621"/>
</workbook>
</file>

<file path=xl/calcChain.xml><?xml version="1.0" encoding="utf-8"?>
<calcChain xmlns="http://schemas.openxmlformats.org/spreadsheetml/2006/main">
  <c r="C25" i="5" l="1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</calcChain>
</file>

<file path=xl/sharedStrings.xml><?xml version="1.0" encoding="utf-8"?>
<sst xmlns="http://schemas.openxmlformats.org/spreadsheetml/2006/main" count="424" uniqueCount="121">
  <si>
    <t>Site Description</t>
  </si>
  <si>
    <t>Site #</t>
  </si>
  <si>
    <t>Jurisdictions affected</t>
  </si>
  <si>
    <t>Sample Date</t>
  </si>
  <si>
    <t>Time of Day</t>
  </si>
  <si>
    <t>Temp. (Celsius)</t>
  </si>
  <si>
    <t xml:space="preserve">pH </t>
  </si>
  <si>
    <t>Conductivity (mg/l)</t>
  </si>
  <si>
    <t>Turbidity (ntu's)</t>
  </si>
  <si>
    <t>E.coli (mpn)</t>
  </si>
  <si>
    <t>Total phosphorus (mg/l)</t>
  </si>
  <si>
    <t>Ammonia-Nitrate (mg/l)</t>
  </si>
  <si>
    <t>Walker Creek @ Belle Fiore</t>
  </si>
  <si>
    <t>E1</t>
  </si>
  <si>
    <t>ASH, CNTY</t>
  </si>
  <si>
    <t>-</t>
  </si>
  <si>
    <t>Neil Creek @ Dead Indian</t>
  </si>
  <si>
    <t>E3</t>
  </si>
  <si>
    <t xml:space="preserve">Ashland Creek @ Granite St. </t>
  </si>
  <si>
    <t>E4</t>
  </si>
  <si>
    <t>Ashland Creek below STP</t>
  </si>
  <si>
    <t>E5</t>
  </si>
  <si>
    <t>TID Canal @ Eagle Mill Rd.</t>
  </si>
  <si>
    <t>E6</t>
  </si>
  <si>
    <t>TID, ASH, CNTY</t>
  </si>
  <si>
    <t>Bear  Ck. @ S. Valley View Rd.</t>
  </si>
  <si>
    <t>E7</t>
  </si>
  <si>
    <t>Bear Ck. @ Greenway (S.Talent)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</si>
  <si>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</si>
  <si>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</si>
  <si>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</si>
  <si>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</si>
  <si>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</si>
  <si>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</si>
  <si>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</si>
  <si>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</si>
  <si>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</si>
  <si>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</si>
  <si>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</si>
  <si>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</si>
  <si>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Bear Ck. @ JNC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</si>
  <si>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</si>
  <si>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</si>
  <si>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</si>
  <si>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</si>
  <si>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</si>
  <si>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</si>
  <si>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</si>
  <si>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</si>
  <si>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</si>
  <si>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</si>
  <si>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</si>
  <si>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</si>
  <si>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</si>
  <si>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</si>
  <si>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</si>
  <si>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</si>
  <si>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</si>
  <si>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</si>
  <si>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</si>
  <si>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</si>
  <si>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</si>
  <si>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</si>
  <si>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 xml:space="preserve">Jackson Creek @ Blackwell Rd. </t>
  </si>
  <si>
    <t>E23</t>
  </si>
  <si>
    <t xml:space="preserve">Bear Ck. @ Kirtland Rd. </t>
  </si>
  <si>
    <t>E24</t>
  </si>
  <si>
    <t>CNTY, All</t>
  </si>
  <si>
    <t>DUP 1</t>
  </si>
  <si>
    <t>DUP 2</t>
  </si>
  <si>
    <t>LE =Lab Error</t>
  </si>
  <si>
    <t>FE = Field Error</t>
  </si>
  <si>
    <t>ND = not detectable</t>
  </si>
  <si>
    <t>&lt;1.0</t>
  </si>
  <si>
    <r>
      <t xml:space="preserve">All Year </t>
    </r>
    <r>
      <rPr>
        <b/>
        <i/>
        <sz val="11"/>
        <color theme="1"/>
        <rFont val="Calibri"/>
        <family val="2"/>
        <scheme val="minor"/>
      </rPr>
      <t>E. coli</t>
    </r>
    <r>
      <rPr>
        <b/>
        <sz val="11"/>
        <color theme="1"/>
        <rFont val="Calibri"/>
        <family val="2"/>
        <scheme val="minor"/>
      </rPr>
      <t xml:space="preserve"> Exceedance: July 1 - June 30</t>
    </r>
  </si>
  <si>
    <t>Location</t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</si>
  <si>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Exceedance at Standard (406 MPN)</t>
    </r>
  </si>
  <si>
    <t>Count</t>
  </si>
  <si>
    <t>Walker Ck. @ Belle Fiore</t>
  </si>
  <si>
    <t>4/11</t>
  </si>
  <si>
    <t>Neil Ck. @ Dead Indian Memorial</t>
  </si>
  <si>
    <t>4/12</t>
  </si>
  <si>
    <t>Ashland Ck. @ Granite St.</t>
  </si>
  <si>
    <t>0/12</t>
  </si>
  <si>
    <t>Ashland Ck. below STP</t>
  </si>
  <si>
    <t>1/12</t>
  </si>
  <si>
    <t>1/5</t>
  </si>
  <si>
    <t>Bear Ck. @ S. Valley View Rd.</t>
  </si>
  <si>
    <t>Bear Ck. @ Greenway (S. Talent)</t>
  </si>
  <si>
    <t>5/5</t>
  </si>
  <si>
    <t>Bear Ck. @ B. H. Park (Phoenix)</t>
  </si>
  <si>
    <t>Bear Ck. @ Fern Valley Rd.</t>
  </si>
  <si>
    <t>5/12</t>
  </si>
  <si>
    <t>Bear Ck. @ 9th St. (Medford)</t>
  </si>
  <si>
    <t>6/12</t>
  </si>
  <si>
    <t>Bear Ck. @ Table Rock Rd.</t>
  </si>
  <si>
    <t>4/10</t>
  </si>
  <si>
    <t>Griffin Ck. @ Beall Ln.</t>
  </si>
  <si>
    <t>Jackson Ck. @ Beall Ln.</t>
  </si>
  <si>
    <t>Jackson Ck. @ Jacksonville</t>
  </si>
  <si>
    <t>Jackson Ck. @ W. Ross Ln.</t>
  </si>
  <si>
    <t>Bear Ck. Above Griffin (CP)</t>
  </si>
  <si>
    <t>2/12</t>
  </si>
  <si>
    <t>Griffin Ck. @ I-5</t>
  </si>
  <si>
    <t>3/12</t>
  </si>
  <si>
    <t>Jackson Ck. @ Blackwell Rd.</t>
  </si>
  <si>
    <t>7/12</t>
  </si>
  <si>
    <t>Bear Ck. @ Kirtland Rd.</t>
  </si>
  <si>
    <t>Water Quality Standards</t>
  </si>
  <si>
    <t>Year Round</t>
  </si>
  <si>
    <t>Temperature</t>
  </si>
  <si>
    <t>Turbidity</t>
  </si>
  <si>
    <t>E. Coli (single sample)</t>
  </si>
  <si>
    <t>406 mpn</t>
  </si>
  <si>
    <t>50 ntus</t>
  </si>
  <si>
    <t>18.0 C (64.4 F)</t>
  </si>
  <si>
    <t>13.0 C (55.4 F)</t>
  </si>
  <si>
    <t>May 16th-Oct 14th</t>
  </si>
  <si>
    <t>Oct 15th-May 15th</t>
  </si>
  <si>
    <t>No Flow</t>
  </si>
  <si>
    <t>No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</si>
</sst>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</cellStyleXfs>
  <cellXfs count="10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 applyProtection="1">
      <alignment horizontal="left" vertical="center" wrapText="1"/>
      <protection locked="0"/>
    </xf>
    <xf numFmtId="0" fontId="7" fillId="4" borderId="5" xfId="2" applyFont="1" applyFill="1" applyBorder="1" applyAlignment="1" applyProtection="1">
      <alignment horizontal="center" vertical="center"/>
      <protection locked="0"/>
    </xf>
    <xf numFmtId="20" fontId="7" fillId="0" borderId="5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2" fontId="7" fillId="0" borderId="9" xfId="2" applyNumberFormat="1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2" fontId="7" fillId="0" borderId="8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vertical="center"/>
    </xf>
    <xf numFmtId="20" fontId="7" fillId="0" borderId="9" xfId="2" applyNumberFormat="1" applyFont="1" applyFill="1" applyBorder="1" applyAlignment="1">
      <alignment horizontal="center" vertical="center" wrapText="1"/>
    </xf>
    <xf numFmtId="20" fontId="7" fillId="0" borderId="5" xfId="1" applyNumberFormat="1" applyFont="1" applyFill="1" applyBorder="1" applyAlignment="1">
      <alignment horizontal="center" vertical="center"/>
    </xf>
    <xf numFmtId="20" fontId="7" fillId="0" borderId="8" xfId="2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/>
    </xf>
    <xf numFmtId="14" fontId="7" fillId="0" borderId="5" xfId="1" applyNumberFormat="1" applyFont="1" applyFill="1" applyBorder="1" applyAlignment="1">
      <alignment horizontal="center" vertical="center"/>
    </xf>
    <xf numFmtId="20" fontId="7" fillId="2" borderId="1" xfId="1" applyNumberFormat="1" applyFont="1" applyBorder="1" applyAlignment="1">
      <alignment horizontal="center" vertical="center"/>
    </xf>
    <xf numFmtId="164" fontId="7" fillId="2" borderId="1" xfId="1" applyNumberFormat="1" applyFont="1" applyBorder="1" applyAlignment="1">
      <alignment horizontal="center" vertical="center" wrapText="1"/>
    </xf>
    <xf numFmtId="2" fontId="7" fillId="2" borderId="1" xfId="1" applyNumberFormat="1" applyFont="1" applyBorder="1" applyAlignment="1">
      <alignment horizontal="center" vertical="center" wrapText="1"/>
    </xf>
    <xf numFmtId="20" fontId="8" fillId="2" borderId="1" xfId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2" fontId="7" fillId="6" borderId="1" xfId="1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20" fontId="7" fillId="0" borderId="7" xfId="2" applyNumberFormat="1" applyFont="1" applyFill="1" applyBorder="1" applyAlignment="1">
      <alignment horizontal="center" vertical="center" wrapText="1"/>
    </xf>
    <xf numFmtId="20" fontId="7" fillId="0" borderId="10" xfId="2" applyNumberFormat="1" applyFont="1" applyFill="1" applyBorder="1" applyAlignment="1">
      <alignment horizontal="center" vertical="center" wrapText="1"/>
    </xf>
    <xf numFmtId="20" fontId="7" fillId="0" borderId="7" xfId="1" applyNumberFormat="1" applyFont="1" applyFill="1" applyBorder="1" applyAlignment="1">
      <alignment horizontal="center" vertical="center"/>
    </xf>
    <xf numFmtId="20" fontId="7" fillId="0" borderId="12" xfId="2" applyNumberFormat="1" applyFont="1" applyFill="1" applyBorder="1" applyAlignment="1">
      <alignment horizontal="center" vertical="center" wrapText="1"/>
    </xf>
    <xf numFmtId="0" fontId="7" fillId="4" borderId="13" xfId="2" applyFont="1" applyFill="1" applyBorder="1" applyAlignment="1" applyProtection="1">
      <alignment horizontal="left" vertical="center" wrapText="1"/>
      <protection locked="0"/>
    </xf>
    <xf numFmtId="0" fontId="7" fillId="4" borderId="9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2" borderId="15" xfId="1" applyFont="1" applyBorder="1" applyAlignment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/>
    </xf>
    <xf numFmtId="165" fontId="7" fillId="0" borderId="5" xfId="1" applyNumberFormat="1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164" fontId="7" fillId="0" borderId="14" xfId="2" applyNumberFormat="1" applyFont="1" applyFill="1" applyBorder="1" applyAlignment="1">
      <alignment horizontal="center" vertical="center"/>
    </xf>
    <xf numFmtId="165" fontId="7" fillId="7" borderId="5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horizontal="center" vertical="center"/>
    </xf>
    <xf numFmtId="165" fontId="7" fillId="0" borderId="8" xfId="1" applyNumberFormat="1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left" vertical="center" wrapText="1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2" fontId="5" fillId="3" borderId="3" xfId="2" applyNumberFormat="1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/>
    </xf>
    <xf numFmtId="0" fontId="0" fillId="0" borderId="5" xfId="0" applyBorder="1"/>
    <xf numFmtId="9" fontId="3" fillId="0" borderId="5" xfId="0" applyNumberFormat="1" applyFont="1" applyBorder="1"/>
    <xf numFmtId="49" fontId="0" fillId="0" borderId="5" xfId="0" applyNumberForma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0" fontId="5" fillId="3" borderId="19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164" fontId="5" fillId="3" borderId="20" xfId="2" applyNumberFormat="1" applyFont="1" applyFill="1" applyBorder="1" applyAlignment="1">
      <alignment horizontal="center" vertical="center" wrapText="1"/>
    </xf>
    <xf numFmtId="2" fontId="5" fillId="3" borderId="20" xfId="2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/>
    </xf>
    <xf numFmtId="164" fontId="7" fillId="5" borderId="22" xfId="0" applyNumberFormat="1" applyFont="1" applyFill="1" applyBorder="1" applyAlignment="1" applyProtection="1">
      <alignment horizontal="center"/>
    </xf>
    <xf numFmtId="2" fontId="7" fillId="5" borderId="22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/>
    </xf>
    <xf numFmtId="0" fontId="0" fillId="0" borderId="22" xfId="0" applyBorder="1"/>
    <xf numFmtId="0" fontId="7" fillId="0" borderId="0" xfId="0" applyNumberFormat="1" applyFont="1" applyFill="1" applyBorder="1" applyAlignment="1" applyProtection="1">
      <alignment horizontal="left" vertical="top"/>
    </xf>
    <xf numFmtId="20" fontId="5" fillId="2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E11" sqref="E11"/>
    </sheetView>
  </sheetViews>
  <sheetFormatPr defaultRowHeight="15" x14ac:dyDescent="0.25"/>
  <cols>
    <col min="1" max="1" width="9.140625" style="11"/>
    <col min="2" max="2" width="35.5703125" customWidth="1"/>
    <col min="3" max="4" width="18.7109375" customWidth="1"/>
    <col min="5" max="5" width="14.140625" bestFit="1" customWidth="1"/>
    <col min="6" max="6" width="13.7109375" bestFit="1" customWidth="1"/>
    <col min="7" max="7" width="9.5703125" bestFit="1" customWidth="1"/>
    <col min="8" max="8" width="5" bestFit="1" customWidth="1"/>
    <col min="9" max="9" width="20.5703125" bestFit="1" customWidth="1"/>
    <col min="10" max="10" width="17.85546875" bestFit="1" customWidth="1"/>
    <col min="11" max="11" width="13.85546875" bestFit="1" customWidth="1"/>
  </cols>
  <sheetData>
    <row r="1" spans="2:11" s="11" customFormat="1" ht="15.75" thickBot="1" x14ac:dyDescent="0.3"/>
    <row r="2" spans="2:11" ht="15" customHeight="1" x14ac:dyDescent="0.25">
      <c r="B2" s="92" t="s">
        <v>0</v>
      </c>
      <c r="C2" s="93" t="s">
        <v>1</v>
      </c>
      <c r="D2" s="93" t="s">
        <v>2</v>
      </c>
      <c r="E2" s="93" t="s">
        <v>3</v>
      </c>
      <c r="F2" s="93" t="s">
        <v>4</v>
      </c>
      <c r="G2" s="94" t="s">
        <v>5</v>
      </c>
      <c r="H2" s="95" t="s">
        <v>6</v>
      </c>
      <c r="I2" s="93" t="s">
        <v>7</v>
      </c>
      <c r="J2" s="94" t="s">
        <v>8</v>
      </c>
      <c r="K2" s="96" t="s">
        <v>9</v>
      </c>
    </row>
    <row r="3" spans="2:11" ht="15" customHeight="1" x14ac:dyDescent="0.25">
      <c r="B3" s="18" t="s">
        <v>12</v>
      </c>
      <c r="C3" s="19" t="s">
        <v>13</v>
      </c>
      <c r="D3" s="47" t="s">
        <v>14</v>
      </c>
      <c r="E3" s="49">
        <v>43566</v>
      </c>
      <c r="F3" s="40">
        <v>0.53402777777777777</v>
      </c>
      <c r="G3" s="42">
        <v>7</v>
      </c>
      <c r="H3" s="43">
        <v>7.73</v>
      </c>
      <c r="I3" s="42">
        <v>80</v>
      </c>
      <c r="J3" s="42">
        <v>35.9</v>
      </c>
      <c r="K3" s="42">
        <v>45</v>
      </c>
    </row>
    <row r="4" spans="2:11" ht="15" customHeight="1" x14ac:dyDescent="0.25">
      <c r="B4" s="21" t="s">
        <v>16</v>
      </c>
      <c r="C4" s="22" t="s">
        <v>17</v>
      </c>
      <c r="D4" s="20" t="s">
        <v>14</v>
      </c>
      <c r="E4" s="49">
        <v>43566</v>
      </c>
      <c r="F4" s="23">
        <v>0.54166666666666663</v>
      </c>
      <c r="G4" s="24">
        <v>6.7</v>
      </c>
      <c r="H4" s="25">
        <v>7.67</v>
      </c>
      <c r="I4" s="24">
        <v>64.400000000000006</v>
      </c>
      <c r="J4" s="25">
        <v>6.08</v>
      </c>
      <c r="K4" s="24">
        <v>111.9</v>
      </c>
    </row>
    <row r="5" spans="2:11" ht="15" customHeight="1" x14ac:dyDescent="0.25">
      <c r="B5" s="18" t="s">
        <v>18</v>
      </c>
      <c r="C5" s="19" t="s">
        <v>19</v>
      </c>
      <c r="D5" s="20" t="s">
        <v>14</v>
      </c>
      <c r="E5" s="49">
        <v>43566</v>
      </c>
      <c r="F5" s="23">
        <v>0.5131944444444444</v>
      </c>
      <c r="G5" s="24">
        <v>5.9</v>
      </c>
      <c r="H5" s="25">
        <v>7.68</v>
      </c>
      <c r="I5" s="24">
        <v>36.299999999999997</v>
      </c>
      <c r="J5" s="25">
        <v>1.88</v>
      </c>
      <c r="K5" s="24">
        <v>7.2</v>
      </c>
    </row>
    <row r="6" spans="2:11" ht="15" customHeight="1" thickBot="1" x14ac:dyDescent="0.3">
      <c r="B6" s="21" t="s">
        <v>20</v>
      </c>
      <c r="C6" s="22" t="s">
        <v>21</v>
      </c>
      <c r="D6" s="20" t="s">
        <v>14</v>
      </c>
      <c r="E6" s="49">
        <v>43566</v>
      </c>
      <c r="F6" s="23">
        <v>0.49652777777777773</v>
      </c>
      <c r="G6" s="24">
        <v>7.1</v>
      </c>
      <c r="H6" s="25">
        <v>7.64</v>
      </c>
      <c r="I6" s="24">
        <v>57.2</v>
      </c>
      <c r="J6" s="24">
        <v>3.5</v>
      </c>
      <c r="K6" s="27">
        <v>178.5</v>
      </c>
    </row>
    <row r="7" spans="2:11" ht="15" customHeight="1" thickTop="1" thickBot="1" x14ac:dyDescent="0.3">
      <c r="B7" s="21" t="s">
        <v>22</v>
      </c>
      <c r="C7" s="22" t="s">
        <v>23</v>
      </c>
      <c r="D7" s="20" t="s">
        <v>24</v>
      </c>
      <c r="E7" s="53" t="s">
        <v>119</v>
      </c>
      <c r="F7" s="50"/>
      <c r="G7" s="51"/>
      <c r="H7" s="52"/>
      <c r="I7" s="54"/>
      <c r="J7" s="55"/>
      <c r="K7" s="55"/>
    </row>
    <row r="8" spans="2:11" ht="15" customHeight="1" thickTop="1" x14ac:dyDescent="0.25">
      <c r="B8" s="21" t="s">
        <v>25</v>
      </c>
      <c r="C8" s="22" t="s">
        <v>26</v>
      </c>
      <c r="D8" s="20" t="s">
        <v>14</v>
      </c>
      <c r="E8" s="49">
        <v>43566</v>
      </c>
      <c r="F8" s="23">
        <v>0.4826388888888889</v>
      </c>
      <c r="G8" s="24">
        <v>7.4</v>
      </c>
      <c r="H8" s="25">
        <v>7.86</v>
      </c>
      <c r="I8" s="24">
        <v>86.4</v>
      </c>
      <c r="J8" s="25">
        <v>14.86</v>
      </c>
      <c r="K8" s="27">
        <v>178.5</v>
      </c>
    </row>
    <row r="9" spans="2:11" ht="15" customHeight="1" x14ac:dyDescent="0.25">
      <c r="B9" s="21" t="s">
        <v>27</v>
      </c>
      <c r="C9" s="22" t="s">
        <v>28</v>
      </c>
      <c r="D9" s="20" t="s">
        <v>29</v>
      </c>
      <c r="E9" s="49">
        <v>43566</v>
      </c>
      <c r="F9" s="23">
        <v>0.46875</v>
      </c>
      <c r="G9" s="24">
        <v>7.4</v>
      </c>
      <c r="H9" s="25">
        <v>7.86</v>
      </c>
      <c r="I9" s="24">
        <v>89.5</v>
      </c>
      <c r="J9" s="25">
        <v>15.48</v>
      </c>
      <c r="K9" s="24">
        <v>88.6</v>
      </c>
    </row>
    <row r="10" spans="2:11" ht="15" customHeight="1" thickBot="1" x14ac:dyDescent="0.3">
      <c r="B10" s="18" t="s">
        <v>30</v>
      </c>
      <c r="C10" s="19" t="s">
        <v>31</v>
      </c>
      <c r="D10" s="20" t="s">
        <v>29</v>
      </c>
      <c r="E10" s="49">
        <v>43566</v>
      </c>
      <c r="F10" s="23">
        <v>0.45416666666666666</v>
      </c>
      <c r="G10" s="24">
        <v>7.4</v>
      </c>
      <c r="H10" s="25">
        <v>7.82</v>
      </c>
      <c r="I10" s="24">
        <v>92.7</v>
      </c>
      <c r="J10" s="25">
        <v>17.309999999999999</v>
      </c>
      <c r="K10" s="27">
        <v>78.5</v>
      </c>
    </row>
    <row r="11" spans="2:11" ht="15" customHeight="1" thickTop="1" thickBot="1" x14ac:dyDescent="0.3">
      <c r="B11" s="61" t="s">
        <v>32</v>
      </c>
      <c r="C11" s="62" t="s">
        <v>33</v>
      </c>
      <c r="D11" s="63" t="s">
        <v>34</v>
      </c>
      <c r="E11" s="103" t="s">
        <v>119</v>
      </c>
      <c r="F11" s="50"/>
      <c r="G11" s="51"/>
      <c r="H11" s="52"/>
      <c r="I11" s="54"/>
      <c r="J11" s="55"/>
      <c r="K11" s="55"/>
    </row>
    <row r="12" spans="2:11" ht="15" customHeight="1" thickTop="1" x14ac:dyDescent="0.25">
      <c r="B12" s="21" t="s">
        <v>35</v>
      </c>
      <c r="C12" s="22" t="s">
        <v>36</v>
      </c>
      <c r="D12" s="20" t="s">
        <v>37</v>
      </c>
      <c r="E12" s="49">
        <v>43566</v>
      </c>
      <c r="F12" s="57">
        <v>0.44027777777777777</v>
      </c>
      <c r="G12" s="24">
        <v>7.6</v>
      </c>
      <c r="H12" s="25">
        <v>7.84</v>
      </c>
      <c r="I12" s="24">
        <v>104.4</v>
      </c>
      <c r="J12" s="24">
        <v>18.899999999999999</v>
      </c>
      <c r="K12" s="27">
        <v>81.599999999999994</v>
      </c>
    </row>
    <row r="13" spans="2:11" ht="15" customHeight="1" x14ac:dyDescent="0.25">
      <c r="B13" s="21" t="s">
        <v>38</v>
      </c>
      <c r="C13" s="22" t="s">
        <v>39</v>
      </c>
      <c r="D13" s="20" t="s">
        <v>37</v>
      </c>
      <c r="E13" s="49">
        <v>43566</v>
      </c>
      <c r="F13" s="57">
        <v>0.43194444444444446</v>
      </c>
      <c r="G13" s="24">
        <v>7.7</v>
      </c>
      <c r="H13" s="25">
        <v>7.92</v>
      </c>
      <c r="I13" s="24">
        <v>105.8</v>
      </c>
      <c r="J13" s="24">
        <v>20.5</v>
      </c>
      <c r="K13" s="24">
        <v>344.1</v>
      </c>
    </row>
    <row r="14" spans="2:11" ht="15" customHeight="1" x14ac:dyDescent="0.25">
      <c r="B14" s="21" t="s">
        <v>40</v>
      </c>
      <c r="C14" s="22" t="s">
        <v>41</v>
      </c>
      <c r="D14" s="20" t="s">
        <v>42</v>
      </c>
      <c r="E14" s="49">
        <v>43566</v>
      </c>
      <c r="F14" s="57">
        <v>0.41944444444444445</v>
      </c>
      <c r="G14" s="24">
        <v>7.8</v>
      </c>
      <c r="H14" s="25">
        <v>7.85</v>
      </c>
      <c r="I14" s="24">
        <v>110.7</v>
      </c>
      <c r="J14" s="24">
        <v>20.2</v>
      </c>
      <c r="K14" s="27">
        <v>98.5</v>
      </c>
    </row>
    <row r="15" spans="2:11" ht="15" customHeight="1" x14ac:dyDescent="0.25">
      <c r="B15" s="21" t="s">
        <v>43</v>
      </c>
      <c r="C15" s="22" t="s">
        <v>44</v>
      </c>
      <c r="D15" s="20" t="s">
        <v>42</v>
      </c>
      <c r="E15" s="49">
        <v>43566</v>
      </c>
      <c r="F15" s="58">
        <v>0.56388888888888888</v>
      </c>
      <c r="G15" s="29">
        <v>8.6</v>
      </c>
      <c r="H15" s="30">
        <v>8</v>
      </c>
      <c r="I15" s="29">
        <v>132.1</v>
      </c>
      <c r="J15" s="30">
        <v>17.73</v>
      </c>
      <c r="K15" s="46">
        <v>248.1</v>
      </c>
    </row>
    <row r="16" spans="2:11" ht="15" customHeight="1" x14ac:dyDescent="0.25">
      <c r="B16" s="21" t="s">
        <v>45</v>
      </c>
      <c r="C16" s="22" t="s">
        <v>46</v>
      </c>
      <c r="D16" s="20" t="s">
        <v>42</v>
      </c>
      <c r="E16" s="49">
        <v>43566</v>
      </c>
      <c r="F16" s="59">
        <v>0.57986111111111105</v>
      </c>
      <c r="G16" s="42">
        <v>9</v>
      </c>
      <c r="H16" s="43">
        <v>8.0399999999999991</v>
      </c>
      <c r="I16" s="44">
        <v>137.5</v>
      </c>
      <c r="J16" s="43">
        <v>19.05</v>
      </c>
      <c r="K16" s="44">
        <v>137.4</v>
      </c>
    </row>
    <row r="17" spans="2:11" ht="15" customHeight="1" x14ac:dyDescent="0.25">
      <c r="B17" s="21" t="s">
        <v>47</v>
      </c>
      <c r="C17" s="22" t="s">
        <v>48</v>
      </c>
      <c r="D17" s="20" t="s">
        <v>49</v>
      </c>
      <c r="E17" s="49">
        <v>43566</v>
      </c>
      <c r="F17" s="60">
        <v>0.375</v>
      </c>
      <c r="G17" s="31">
        <v>10.5</v>
      </c>
      <c r="H17" s="32">
        <v>8.0399999999999991</v>
      </c>
      <c r="I17" s="31">
        <v>258.7</v>
      </c>
      <c r="J17" s="31">
        <v>30.4</v>
      </c>
      <c r="K17" s="56">
        <v>139.1</v>
      </c>
    </row>
    <row r="18" spans="2:11" ht="15" customHeight="1" x14ac:dyDescent="0.25">
      <c r="B18" s="21" t="s">
        <v>50</v>
      </c>
      <c r="C18" s="22" t="s">
        <v>51</v>
      </c>
      <c r="D18" s="20" t="s">
        <v>49</v>
      </c>
      <c r="E18" s="49">
        <v>43566</v>
      </c>
      <c r="F18" s="58">
        <v>0.38125000000000003</v>
      </c>
      <c r="G18" s="29">
        <v>9.9</v>
      </c>
      <c r="H18" s="30">
        <v>7.95</v>
      </c>
      <c r="I18" s="29">
        <v>219.7</v>
      </c>
      <c r="J18" s="30">
        <v>14.51</v>
      </c>
      <c r="K18" s="27">
        <v>183.5</v>
      </c>
    </row>
    <row r="19" spans="2:11" ht="15" customHeight="1" x14ac:dyDescent="0.25">
      <c r="B19" s="21" t="s">
        <v>52</v>
      </c>
      <c r="C19" s="22" t="s">
        <v>53</v>
      </c>
      <c r="D19" s="20" t="s">
        <v>49</v>
      </c>
      <c r="E19" s="49">
        <v>43566</v>
      </c>
      <c r="F19" s="59">
        <v>0.40069444444444446</v>
      </c>
      <c r="G19" s="42">
        <v>9.1999999999999993</v>
      </c>
      <c r="H19" s="43">
        <v>7.89</v>
      </c>
      <c r="I19" s="44">
        <v>202.3</v>
      </c>
      <c r="J19" s="43">
        <v>6.48</v>
      </c>
      <c r="K19" s="44">
        <v>209.8</v>
      </c>
    </row>
    <row r="20" spans="2:11" ht="15" customHeight="1" x14ac:dyDescent="0.25">
      <c r="B20" s="21" t="s">
        <v>54</v>
      </c>
      <c r="C20" s="22" t="s">
        <v>55</v>
      </c>
      <c r="D20" s="20" t="s">
        <v>49</v>
      </c>
      <c r="E20" s="49">
        <v>43566</v>
      </c>
      <c r="F20" s="60">
        <v>0.38958333333333334</v>
      </c>
      <c r="G20" s="31">
        <v>9.6</v>
      </c>
      <c r="H20" s="32">
        <v>7.89</v>
      </c>
      <c r="I20" s="31">
        <v>203.2</v>
      </c>
      <c r="J20" s="32">
        <v>12.11</v>
      </c>
      <c r="K20" s="31">
        <v>101.4</v>
      </c>
    </row>
    <row r="21" spans="2:11" ht="15" customHeight="1" x14ac:dyDescent="0.25">
      <c r="B21" s="21" t="s">
        <v>56</v>
      </c>
      <c r="C21" s="22" t="s">
        <v>57</v>
      </c>
      <c r="D21" s="20" t="s">
        <v>58</v>
      </c>
      <c r="E21" s="49">
        <v>43566</v>
      </c>
      <c r="F21" s="57">
        <v>0.58750000000000002</v>
      </c>
      <c r="G21" s="24">
        <v>9</v>
      </c>
      <c r="H21" s="25">
        <v>7.95</v>
      </c>
      <c r="I21" s="24">
        <v>141.30000000000001</v>
      </c>
      <c r="J21" s="24">
        <v>22.3</v>
      </c>
      <c r="K21" s="24">
        <v>222.4</v>
      </c>
    </row>
    <row r="22" spans="2:11" ht="15" customHeight="1" x14ac:dyDescent="0.25">
      <c r="B22" s="21" t="s">
        <v>59</v>
      </c>
      <c r="C22" s="22" t="s">
        <v>60</v>
      </c>
      <c r="D22" s="20" t="s">
        <v>58</v>
      </c>
      <c r="E22" s="49">
        <v>43566</v>
      </c>
      <c r="F22" s="57">
        <v>0.61111111111111105</v>
      </c>
      <c r="G22" s="24">
        <v>9.1999999999999993</v>
      </c>
      <c r="H22" s="25">
        <v>7.99</v>
      </c>
      <c r="I22" s="24">
        <v>146.19999999999999</v>
      </c>
      <c r="J22" s="25">
        <v>19.77</v>
      </c>
      <c r="K22" s="27">
        <v>139.6</v>
      </c>
    </row>
    <row r="23" spans="2:11" ht="15" customHeight="1" x14ac:dyDescent="0.25">
      <c r="B23" s="21" t="s">
        <v>61</v>
      </c>
      <c r="C23" s="22" t="s">
        <v>62</v>
      </c>
      <c r="D23" s="20" t="s">
        <v>58</v>
      </c>
      <c r="E23" s="49">
        <v>43566</v>
      </c>
      <c r="F23" s="57">
        <v>0.61458333333333337</v>
      </c>
      <c r="G23" s="24">
        <v>11.3</v>
      </c>
      <c r="H23" s="25">
        <v>8.14</v>
      </c>
      <c r="I23" s="24">
        <v>280.7</v>
      </c>
      <c r="J23" s="24">
        <v>20</v>
      </c>
      <c r="K23" s="24">
        <v>93.3</v>
      </c>
    </row>
    <row r="24" spans="2:11" ht="15" customHeight="1" x14ac:dyDescent="0.25">
      <c r="B24" s="21" t="s">
        <v>63</v>
      </c>
      <c r="C24" s="22" t="s">
        <v>64</v>
      </c>
      <c r="D24" s="20" t="s">
        <v>49</v>
      </c>
      <c r="E24" s="49">
        <v>43566</v>
      </c>
      <c r="F24" s="57">
        <v>0.59722222222222221</v>
      </c>
      <c r="G24" s="24">
        <v>10.8</v>
      </c>
      <c r="H24" s="25">
        <v>8.07</v>
      </c>
      <c r="I24" s="24">
        <v>176.5</v>
      </c>
      <c r="J24" s="25">
        <v>15.27</v>
      </c>
      <c r="K24" s="24">
        <v>146.69999999999999</v>
      </c>
    </row>
    <row r="25" spans="2:11" ht="15" customHeight="1" x14ac:dyDescent="0.25">
      <c r="B25" s="35" t="s">
        <v>65</v>
      </c>
      <c r="C25" s="36" t="s">
        <v>66</v>
      </c>
      <c r="D25" s="37" t="s">
        <v>67</v>
      </c>
      <c r="E25" s="49">
        <v>43566</v>
      </c>
      <c r="F25" s="57">
        <v>0.63541666666666663</v>
      </c>
      <c r="G25" s="28">
        <v>9.8000000000000007</v>
      </c>
      <c r="H25" s="38">
        <v>8.02</v>
      </c>
      <c r="I25" s="24">
        <v>167.6</v>
      </c>
      <c r="J25" s="28">
        <v>20.3</v>
      </c>
      <c r="K25" s="27">
        <v>133.4</v>
      </c>
    </row>
    <row r="26" spans="2:11" ht="15" customHeight="1" x14ac:dyDescent="0.25">
      <c r="B26" s="21" t="s">
        <v>40</v>
      </c>
      <c r="C26" s="22" t="s">
        <v>68</v>
      </c>
      <c r="D26" s="20" t="s">
        <v>42</v>
      </c>
      <c r="E26" s="49">
        <v>43566</v>
      </c>
      <c r="F26" s="57">
        <v>0.42083333333333334</v>
      </c>
      <c r="G26" s="24">
        <v>7.8</v>
      </c>
      <c r="H26" s="25">
        <v>7.85</v>
      </c>
      <c r="I26" s="26">
        <v>110.5</v>
      </c>
      <c r="J26" s="25">
        <v>19.82</v>
      </c>
      <c r="K26" s="24">
        <v>91</v>
      </c>
    </row>
    <row r="27" spans="2:11" ht="15" customHeight="1" x14ac:dyDescent="0.25">
      <c r="B27" s="21" t="s">
        <v>27</v>
      </c>
      <c r="C27" s="22" t="s">
        <v>69</v>
      </c>
      <c r="D27" s="20" t="s">
        <v>29</v>
      </c>
      <c r="E27" s="49">
        <v>43566</v>
      </c>
      <c r="F27" s="57">
        <v>0.47013888888888888</v>
      </c>
      <c r="G27" s="24">
        <v>7.4</v>
      </c>
      <c r="H27" s="25">
        <v>7.91</v>
      </c>
      <c r="I27" s="24">
        <v>89.6</v>
      </c>
      <c r="J27" s="25">
        <v>15.18</v>
      </c>
      <c r="K27" s="27">
        <v>118.2</v>
      </c>
    </row>
    <row r="28" spans="2:11" ht="15.75" x14ac:dyDescent="0.25">
      <c r="B28" s="1"/>
      <c r="C28" s="1"/>
      <c r="D28" s="2"/>
      <c r="E28" s="3"/>
      <c r="F28" s="4"/>
      <c r="G28" s="4"/>
      <c r="H28" s="4"/>
      <c r="I28" s="3"/>
      <c r="J28" s="4"/>
      <c r="K28" s="3"/>
    </row>
    <row r="29" spans="2:11" s="11" customFormat="1" ht="15.75" x14ac:dyDescent="0.25">
      <c r="B29" s="104" t="s">
        <v>108</v>
      </c>
      <c r="C29" s="104"/>
      <c r="D29" s="104"/>
      <c r="E29" s="104"/>
      <c r="F29" s="15"/>
      <c r="G29" s="15"/>
      <c r="H29" s="15"/>
      <c r="I29" s="14"/>
      <c r="J29" s="15"/>
      <c r="K29" s="102" t="s">
        <v>70</v>
      </c>
    </row>
    <row r="30" spans="2:11" s="11" customFormat="1" ht="15.75" x14ac:dyDescent="0.25">
      <c r="B30" s="12"/>
      <c r="C30" s="12" t="s">
        <v>117</v>
      </c>
      <c r="D30" s="12" t="s">
        <v>118</v>
      </c>
      <c r="E30" s="14" t="s">
        <v>109</v>
      </c>
      <c r="F30" s="15"/>
      <c r="G30" s="15"/>
      <c r="H30" s="15"/>
      <c r="I30" s="14"/>
      <c r="J30" s="15"/>
      <c r="K30" s="102" t="s">
        <v>71</v>
      </c>
    </row>
    <row r="31" spans="2:11" s="11" customFormat="1" ht="15.75" x14ac:dyDescent="0.25">
      <c r="B31" s="12" t="s">
        <v>110</v>
      </c>
      <c r="C31" s="12" t="s">
        <v>115</v>
      </c>
      <c r="D31" s="13" t="s">
        <v>116</v>
      </c>
      <c r="E31" s="14"/>
      <c r="F31" s="15"/>
      <c r="G31" s="15"/>
      <c r="H31" s="15"/>
      <c r="I31" s="14"/>
      <c r="J31" s="15"/>
      <c r="K31" s="102" t="s">
        <v>72</v>
      </c>
    </row>
    <row r="32" spans="2:11" s="11" customFormat="1" ht="15.75" x14ac:dyDescent="0.25">
      <c r="B32" s="12" t="s">
        <v>111</v>
      </c>
      <c r="C32" s="12"/>
      <c r="D32" s="13"/>
      <c r="E32" s="14" t="s">
        <v>114</v>
      </c>
      <c r="F32" s="15"/>
      <c r="G32" s="15"/>
      <c r="H32" s="15"/>
      <c r="I32" s="14"/>
      <c r="J32" s="15"/>
      <c r="K32" s="14"/>
    </row>
    <row r="33" spans="2:11" s="11" customFormat="1" ht="15.75" x14ac:dyDescent="0.25">
      <c r="B33" s="12" t="s">
        <v>112</v>
      </c>
      <c r="C33" s="12"/>
      <c r="D33" s="13"/>
      <c r="E33" s="14" t="s">
        <v>113</v>
      </c>
      <c r="F33" s="15"/>
      <c r="G33" s="15"/>
      <c r="H33" s="15"/>
      <c r="I33" s="14"/>
      <c r="J33" s="15"/>
      <c r="K33" s="14"/>
    </row>
    <row r="34" spans="2:11" s="11" customFormat="1" ht="15.75" x14ac:dyDescent="0.25">
      <c r="B34" s="12"/>
      <c r="C34" s="12"/>
      <c r="D34" s="13"/>
      <c r="E34" s="14"/>
      <c r="F34" s="15"/>
      <c r="G34" s="15"/>
      <c r="H34" s="15"/>
      <c r="I34" s="14"/>
      <c r="J34" s="15"/>
      <c r="K34" s="14"/>
    </row>
  </sheetData>
  <mergeCells count="1">
    <mergeCell ref="B29:E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I34" sqref="I34"/>
    </sheetView>
  </sheetViews>
  <sheetFormatPr defaultRowHeight="15" x14ac:dyDescent="0.25"/>
  <cols>
    <col min="1" max="1" width="9.140625" style="11"/>
    <col min="2" max="2" width="35.5703125" customWidth="1"/>
    <col min="3" max="3" width="13.28515625" customWidth="1"/>
    <col min="4" max="4" width="22.7109375" bestFit="1" customWidth="1"/>
    <col min="5" max="5" width="14.140625" bestFit="1" customWidth="1"/>
    <col min="6" max="6" width="13.7109375" bestFit="1" customWidth="1"/>
    <col min="7" max="7" width="9.5703125" bestFit="1" customWidth="1"/>
    <col min="8" max="8" width="5" bestFit="1" customWidth="1"/>
    <col min="9" max="9" width="20.5703125" bestFit="1" customWidth="1"/>
    <col min="10" max="10" width="17.85546875" bestFit="1" customWidth="1"/>
    <col min="11" max="11" width="13.85546875" bestFit="1" customWidth="1"/>
    <col min="12" max="12" width="25.140625" bestFit="1" customWidth="1"/>
    <col min="13" max="13" width="25.28515625" bestFit="1" customWidth="1"/>
  </cols>
  <sheetData>
    <row r="1" spans="2:13" s="11" customFormat="1" ht="15.75" thickBot="1" x14ac:dyDescent="0.3"/>
    <row r="2" spans="2:13" ht="15" customHeight="1" x14ac:dyDescent="0.25">
      <c r="B2" s="83" t="s">
        <v>0</v>
      </c>
      <c r="C2" s="84" t="s">
        <v>1</v>
      </c>
      <c r="D2" s="84" t="s">
        <v>2</v>
      </c>
      <c r="E2" s="84" t="s">
        <v>3</v>
      </c>
      <c r="F2" s="84" t="s">
        <v>4</v>
      </c>
      <c r="G2" s="85" t="s">
        <v>5</v>
      </c>
      <c r="H2" s="86" t="s">
        <v>6</v>
      </c>
      <c r="I2" s="84" t="s">
        <v>7</v>
      </c>
      <c r="J2" s="85" t="s">
        <v>8</v>
      </c>
      <c r="K2" s="84" t="s">
        <v>9</v>
      </c>
      <c r="L2" s="84" t="s">
        <v>10</v>
      </c>
      <c r="M2" s="84" t="s">
        <v>11</v>
      </c>
    </row>
    <row r="3" spans="2:13" ht="15" customHeight="1" x14ac:dyDescent="0.25">
      <c r="B3" s="18" t="s">
        <v>12</v>
      </c>
      <c r="C3" s="19" t="s">
        <v>13</v>
      </c>
      <c r="D3" s="47" t="s">
        <v>14</v>
      </c>
      <c r="E3" s="49">
        <v>43608</v>
      </c>
      <c r="F3" s="40">
        <v>0.55208333333333337</v>
      </c>
      <c r="G3" s="42">
        <v>12.8</v>
      </c>
      <c r="H3" s="43">
        <v>8.01</v>
      </c>
      <c r="I3" s="42">
        <v>197.3</v>
      </c>
      <c r="J3" s="43">
        <v>2.0099999999999998</v>
      </c>
      <c r="K3" s="71">
        <v>37.9</v>
      </c>
      <c r="L3" s="68">
        <v>5.2999999999999999E-2</v>
      </c>
      <c r="M3" s="65" t="s">
        <v>15</v>
      </c>
    </row>
    <row r="4" spans="2:13" ht="15" customHeight="1" x14ac:dyDescent="0.25">
      <c r="B4" s="21" t="s">
        <v>16</v>
      </c>
      <c r="C4" s="22" t="s">
        <v>17</v>
      </c>
      <c r="D4" s="20" t="s">
        <v>14</v>
      </c>
      <c r="E4" s="49">
        <v>43608</v>
      </c>
      <c r="F4" s="23">
        <v>0.56041666666666667</v>
      </c>
      <c r="G4" s="24">
        <v>11.2</v>
      </c>
      <c r="H4" s="25">
        <v>7.82</v>
      </c>
      <c r="I4" s="24">
        <v>74.3</v>
      </c>
      <c r="J4" s="25">
        <v>2.3199999999999998</v>
      </c>
      <c r="K4" s="72">
        <v>50.4</v>
      </c>
      <c r="L4" s="68">
        <v>3.3000000000000002E-2</v>
      </c>
      <c r="M4" s="70" t="s">
        <v>15</v>
      </c>
    </row>
    <row r="5" spans="2:13" ht="15" customHeight="1" x14ac:dyDescent="0.25">
      <c r="B5" s="18" t="s">
        <v>18</v>
      </c>
      <c r="C5" s="19" t="s">
        <v>19</v>
      </c>
      <c r="D5" s="20" t="s">
        <v>14</v>
      </c>
      <c r="E5" s="49">
        <v>43608</v>
      </c>
      <c r="F5" s="23">
        <v>0.53194444444444444</v>
      </c>
      <c r="G5" s="24">
        <v>8.8000000000000007</v>
      </c>
      <c r="H5" s="25">
        <v>7.7</v>
      </c>
      <c r="I5" s="24">
        <v>32.5</v>
      </c>
      <c r="J5" s="25">
        <v>0.25</v>
      </c>
      <c r="K5" s="72" t="s">
        <v>73</v>
      </c>
      <c r="L5" s="68">
        <v>1.6E-2</v>
      </c>
      <c r="M5" s="68">
        <v>0.182</v>
      </c>
    </row>
    <row r="6" spans="2:13" ht="15" customHeight="1" x14ac:dyDescent="0.25">
      <c r="B6" s="21" t="s">
        <v>20</v>
      </c>
      <c r="C6" s="22" t="s">
        <v>21</v>
      </c>
      <c r="D6" s="20" t="s">
        <v>14</v>
      </c>
      <c r="E6" s="49">
        <v>43608</v>
      </c>
      <c r="F6" s="39">
        <v>0.51250000000000007</v>
      </c>
      <c r="G6" s="29">
        <v>10.5</v>
      </c>
      <c r="H6" s="30">
        <v>7.62</v>
      </c>
      <c r="I6" s="29">
        <v>69.8</v>
      </c>
      <c r="J6" s="30">
        <v>1.79</v>
      </c>
      <c r="K6" s="64">
        <v>18.3</v>
      </c>
      <c r="L6" s="77">
        <v>0.03</v>
      </c>
      <c r="M6" s="68">
        <v>0.59899999999999998</v>
      </c>
    </row>
    <row r="7" spans="2:13" ht="15" customHeight="1" x14ac:dyDescent="0.25">
      <c r="B7" s="21" t="s">
        <v>22</v>
      </c>
      <c r="C7" s="22" t="s">
        <v>23</v>
      </c>
      <c r="D7" s="47" t="s">
        <v>24</v>
      </c>
      <c r="E7" s="49">
        <v>43608</v>
      </c>
      <c r="F7" s="40">
        <v>0.50208333333333333</v>
      </c>
      <c r="G7" s="42">
        <v>13</v>
      </c>
      <c r="H7" s="43">
        <v>8.11</v>
      </c>
      <c r="I7" s="42">
        <v>155</v>
      </c>
      <c r="J7" s="43">
        <v>6.13</v>
      </c>
      <c r="K7" s="42">
        <v>218.7</v>
      </c>
      <c r="L7" s="68">
        <v>6.3E-2</v>
      </c>
      <c r="M7" s="45" t="s">
        <v>15</v>
      </c>
    </row>
    <row r="8" spans="2:13" ht="15" customHeight="1" x14ac:dyDescent="0.25">
      <c r="B8" s="21" t="s">
        <v>25</v>
      </c>
      <c r="C8" s="22" t="s">
        <v>26</v>
      </c>
      <c r="D8" s="20" t="s">
        <v>14</v>
      </c>
      <c r="E8" s="49">
        <v>43608</v>
      </c>
      <c r="F8" s="41">
        <v>0.48958333333333331</v>
      </c>
      <c r="G8" s="31">
        <v>11.6</v>
      </c>
      <c r="H8" s="32">
        <v>7.95</v>
      </c>
      <c r="I8" s="31">
        <v>105.5</v>
      </c>
      <c r="J8" s="32">
        <v>4.76</v>
      </c>
      <c r="K8" s="73">
        <v>74.3</v>
      </c>
      <c r="L8" s="78">
        <v>5.7000000000000002E-2</v>
      </c>
      <c r="M8" s="67" t="s">
        <v>15</v>
      </c>
    </row>
    <row r="9" spans="2:13" ht="15" customHeight="1" x14ac:dyDescent="0.25">
      <c r="B9" s="21" t="s">
        <v>27</v>
      </c>
      <c r="C9" s="22" t="s">
        <v>28</v>
      </c>
      <c r="D9" s="20" t="s">
        <v>29</v>
      </c>
      <c r="E9" s="49">
        <v>43608</v>
      </c>
      <c r="F9" s="23">
        <v>0.47569444444444442</v>
      </c>
      <c r="G9" s="24">
        <v>11.4</v>
      </c>
      <c r="H9" s="25">
        <v>7.84</v>
      </c>
      <c r="I9" s="24">
        <v>111.6</v>
      </c>
      <c r="J9" s="25">
        <v>4.3899999999999997</v>
      </c>
      <c r="K9" s="72">
        <v>118.7</v>
      </c>
      <c r="L9" s="68">
        <v>5.2999999999999999E-2</v>
      </c>
      <c r="M9" s="34" t="s">
        <v>15</v>
      </c>
    </row>
    <row r="10" spans="2:13" ht="15" customHeight="1" x14ac:dyDescent="0.25">
      <c r="B10" s="18" t="s">
        <v>30</v>
      </c>
      <c r="C10" s="19" t="s">
        <v>31</v>
      </c>
      <c r="D10" s="20" t="s">
        <v>29</v>
      </c>
      <c r="E10" s="49">
        <v>43608</v>
      </c>
      <c r="F10" s="39">
        <v>0.46180555555555558</v>
      </c>
      <c r="G10" s="29">
        <v>11.7</v>
      </c>
      <c r="H10" s="30">
        <v>7.73</v>
      </c>
      <c r="I10" s="29">
        <v>141.1</v>
      </c>
      <c r="J10" s="30">
        <v>3.97</v>
      </c>
      <c r="K10" s="64">
        <v>121.1</v>
      </c>
      <c r="L10" s="77">
        <v>5.8999999999999997E-2</v>
      </c>
      <c r="M10" s="48" t="s">
        <v>15</v>
      </c>
    </row>
    <row r="11" spans="2:13" ht="15" customHeight="1" x14ac:dyDescent="0.25">
      <c r="B11" s="61" t="s">
        <v>32</v>
      </c>
      <c r="C11" s="62" t="s">
        <v>33</v>
      </c>
      <c r="D11" s="69" t="s">
        <v>34</v>
      </c>
      <c r="E11" s="49">
        <v>43608</v>
      </c>
      <c r="F11" s="40">
        <v>0.4513888888888889</v>
      </c>
      <c r="G11" s="42">
        <v>11.8</v>
      </c>
      <c r="H11" s="43">
        <v>7.9</v>
      </c>
      <c r="I11" s="44">
        <v>146.6</v>
      </c>
      <c r="J11" s="43">
        <v>5.18</v>
      </c>
      <c r="K11" s="42">
        <v>1203.3</v>
      </c>
      <c r="L11" s="68">
        <v>6.3E-2</v>
      </c>
      <c r="M11" s="45" t="s">
        <v>15</v>
      </c>
    </row>
    <row r="12" spans="2:13" ht="15" customHeight="1" x14ac:dyDescent="0.25">
      <c r="B12" s="21" t="s">
        <v>35</v>
      </c>
      <c r="C12" s="22" t="s">
        <v>36</v>
      </c>
      <c r="D12" s="20" t="s">
        <v>37</v>
      </c>
      <c r="E12" s="49">
        <v>43608</v>
      </c>
      <c r="F12" s="60">
        <v>0.43888888888888888</v>
      </c>
      <c r="G12" s="31">
        <v>11.9</v>
      </c>
      <c r="H12" s="32">
        <v>7.97</v>
      </c>
      <c r="I12" s="31">
        <v>147</v>
      </c>
      <c r="J12" s="32">
        <v>8.82</v>
      </c>
      <c r="K12" s="73">
        <v>325.5</v>
      </c>
      <c r="L12" s="78">
        <v>7.5999999999999998E-2</v>
      </c>
      <c r="M12" s="67" t="s">
        <v>15</v>
      </c>
    </row>
    <row r="13" spans="2:13" ht="15" customHeight="1" x14ac:dyDescent="0.25">
      <c r="B13" s="21" t="s">
        <v>38</v>
      </c>
      <c r="C13" s="22" t="s">
        <v>39</v>
      </c>
      <c r="D13" s="20" t="s">
        <v>37</v>
      </c>
      <c r="E13" s="49">
        <v>43608</v>
      </c>
      <c r="F13" s="57">
        <v>0.42777777777777781</v>
      </c>
      <c r="G13" s="24">
        <v>11.9</v>
      </c>
      <c r="H13" s="25">
        <v>7.99</v>
      </c>
      <c r="I13" s="24">
        <v>140.69999999999999</v>
      </c>
      <c r="J13" s="25">
        <v>12.56</v>
      </c>
      <c r="K13" s="72">
        <v>365.4</v>
      </c>
      <c r="L13" s="68">
        <v>7.6999999999999999E-2</v>
      </c>
      <c r="M13" s="34" t="s">
        <v>15</v>
      </c>
    </row>
    <row r="14" spans="2:13" ht="15" customHeight="1" x14ac:dyDescent="0.25">
      <c r="B14" s="21" t="s">
        <v>40</v>
      </c>
      <c r="C14" s="22" t="s">
        <v>41</v>
      </c>
      <c r="D14" s="20" t="s">
        <v>42</v>
      </c>
      <c r="E14" s="49">
        <v>43608</v>
      </c>
      <c r="F14" s="57">
        <v>0.41180555555555554</v>
      </c>
      <c r="G14" s="24">
        <v>12.1</v>
      </c>
      <c r="H14" s="25">
        <v>7.96</v>
      </c>
      <c r="I14" s="24">
        <v>149.69999999999999</v>
      </c>
      <c r="J14" s="25">
        <v>9.7200000000000006</v>
      </c>
      <c r="K14" s="33">
        <v>920.8</v>
      </c>
      <c r="L14" s="68">
        <v>8.4000000000000005E-2</v>
      </c>
      <c r="M14" s="34" t="s">
        <v>15</v>
      </c>
    </row>
    <row r="15" spans="2:13" ht="15" customHeight="1" x14ac:dyDescent="0.25">
      <c r="B15" s="21" t="s">
        <v>43</v>
      </c>
      <c r="C15" s="22" t="s">
        <v>44</v>
      </c>
      <c r="D15" s="20" t="s">
        <v>42</v>
      </c>
      <c r="E15" s="49">
        <v>43608</v>
      </c>
      <c r="F15" s="58">
        <v>0.58819444444444446</v>
      </c>
      <c r="G15" s="29">
        <v>15.3</v>
      </c>
      <c r="H15" s="30">
        <v>8.17</v>
      </c>
      <c r="I15" s="29">
        <v>175</v>
      </c>
      <c r="J15" s="30">
        <v>18.489999999999998</v>
      </c>
      <c r="K15" s="64">
        <v>325.5</v>
      </c>
      <c r="L15" s="68">
        <v>0.107</v>
      </c>
      <c r="M15" s="48" t="s">
        <v>15</v>
      </c>
    </row>
    <row r="16" spans="2:13" ht="15" customHeight="1" x14ac:dyDescent="0.25">
      <c r="B16" s="21" t="s">
        <v>45</v>
      </c>
      <c r="C16" s="22" t="s">
        <v>46</v>
      </c>
      <c r="D16" s="20" t="s">
        <v>42</v>
      </c>
      <c r="E16" s="49">
        <v>43608</v>
      </c>
      <c r="F16" s="59">
        <v>0.60763888888888895</v>
      </c>
      <c r="G16" s="42">
        <v>16.3</v>
      </c>
      <c r="H16" s="43">
        <v>8.1999999999999993</v>
      </c>
      <c r="I16" s="44">
        <v>189.5</v>
      </c>
      <c r="J16" s="43">
        <v>15.86</v>
      </c>
      <c r="K16" s="74">
        <v>410.6</v>
      </c>
      <c r="L16" s="68">
        <v>8.5999999999999993E-2</v>
      </c>
      <c r="M16" s="65" t="s">
        <v>15</v>
      </c>
    </row>
    <row r="17" spans="2:13" ht="15" customHeight="1" x14ac:dyDescent="0.25">
      <c r="B17" s="21" t="s">
        <v>47</v>
      </c>
      <c r="C17" s="22" t="s">
        <v>48</v>
      </c>
      <c r="D17" s="20" t="s">
        <v>49</v>
      </c>
      <c r="E17" s="49">
        <v>43608</v>
      </c>
      <c r="F17" s="60">
        <v>0.35972222222222222</v>
      </c>
      <c r="G17" s="31">
        <v>13.2</v>
      </c>
      <c r="H17" s="32">
        <v>7.94</v>
      </c>
      <c r="I17" s="31">
        <v>176.1</v>
      </c>
      <c r="J17" s="31">
        <v>33.5</v>
      </c>
      <c r="K17" s="73">
        <v>344.8</v>
      </c>
      <c r="L17" s="68">
        <v>9.8000000000000004E-2</v>
      </c>
      <c r="M17" s="67" t="s">
        <v>15</v>
      </c>
    </row>
    <row r="18" spans="2:13" ht="15" customHeight="1" x14ac:dyDescent="0.25">
      <c r="B18" s="21" t="s">
        <v>50</v>
      </c>
      <c r="C18" s="22" t="s">
        <v>51</v>
      </c>
      <c r="D18" s="20" t="s">
        <v>49</v>
      </c>
      <c r="E18" s="49">
        <v>43608</v>
      </c>
      <c r="F18" s="58">
        <v>0.3666666666666667</v>
      </c>
      <c r="G18" s="29">
        <v>13.1</v>
      </c>
      <c r="H18" s="30">
        <v>8.0399999999999991</v>
      </c>
      <c r="I18" s="29">
        <v>202.6</v>
      </c>
      <c r="J18" s="30">
        <v>10.119999999999999</v>
      </c>
      <c r="K18" s="64">
        <v>218.7</v>
      </c>
      <c r="L18" s="76"/>
      <c r="M18" s="48" t="s">
        <v>15</v>
      </c>
    </row>
    <row r="19" spans="2:13" ht="15" customHeight="1" x14ac:dyDescent="0.25">
      <c r="B19" s="21" t="s">
        <v>52</v>
      </c>
      <c r="C19" s="22" t="s">
        <v>53</v>
      </c>
      <c r="D19" s="20" t="s">
        <v>49</v>
      </c>
      <c r="E19" s="49">
        <v>43608</v>
      </c>
      <c r="F19" s="59">
        <v>0.39305555555555555</v>
      </c>
      <c r="G19" s="42">
        <v>13.1</v>
      </c>
      <c r="H19" s="43">
        <v>7.97</v>
      </c>
      <c r="I19" s="44">
        <v>179.2</v>
      </c>
      <c r="J19" s="43">
        <v>12.34</v>
      </c>
      <c r="K19" s="74">
        <v>218.7</v>
      </c>
      <c r="L19" s="68">
        <v>6.4000000000000001E-2</v>
      </c>
      <c r="M19" s="65" t="s">
        <v>15</v>
      </c>
    </row>
    <row r="20" spans="2:13" ht="15" customHeight="1" x14ac:dyDescent="0.25">
      <c r="B20" s="21" t="s">
        <v>54</v>
      </c>
      <c r="C20" s="22" t="s">
        <v>55</v>
      </c>
      <c r="D20" s="20" t="s">
        <v>49</v>
      </c>
      <c r="E20" s="49">
        <v>43608</v>
      </c>
      <c r="F20" s="60">
        <v>0.37638888888888888</v>
      </c>
      <c r="G20" s="31">
        <v>13</v>
      </c>
      <c r="H20" s="32">
        <v>7.93</v>
      </c>
      <c r="I20" s="31">
        <v>195.7</v>
      </c>
      <c r="J20" s="32">
        <v>7.37</v>
      </c>
      <c r="K20" s="75">
        <v>186</v>
      </c>
      <c r="L20" s="68">
        <v>5.7000000000000002E-2</v>
      </c>
      <c r="M20" s="67" t="s">
        <v>15</v>
      </c>
    </row>
    <row r="21" spans="2:13" ht="15" customHeight="1" x14ac:dyDescent="0.25">
      <c r="B21" s="21" t="s">
        <v>56</v>
      </c>
      <c r="C21" s="22" t="s">
        <v>57</v>
      </c>
      <c r="D21" s="20" t="s">
        <v>58</v>
      </c>
      <c r="E21" s="49">
        <v>43608</v>
      </c>
      <c r="F21" s="57">
        <v>0.61805555555555558</v>
      </c>
      <c r="G21" s="24">
        <v>16.2</v>
      </c>
      <c r="H21" s="25">
        <v>8.1999999999999993</v>
      </c>
      <c r="I21" s="24">
        <v>188.2</v>
      </c>
      <c r="J21" s="24">
        <v>14.6</v>
      </c>
      <c r="K21" s="72">
        <v>285.10000000000002</v>
      </c>
      <c r="L21" s="68">
        <v>9.2999999999999999E-2</v>
      </c>
      <c r="M21" s="34" t="s">
        <v>15</v>
      </c>
    </row>
    <row r="22" spans="2:13" ht="15" customHeight="1" x14ac:dyDescent="0.25">
      <c r="B22" s="21" t="s">
        <v>59</v>
      </c>
      <c r="C22" s="22" t="s">
        <v>60</v>
      </c>
      <c r="D22" s="20" t="s">
        <v>58</v>
      </c>
      <c r="E22" s="49">
        <v>43608</v>
      </c>
      <c r="F22" s="57">
        <v>0.64097222222222217</v>
      </c>
      <c r="G22" s="24">
        <v>16.600000000000001</v>
      </c>
      <c r="H22" s="25">
        <v>8.19</v>
      </c>
      <c r="I22" s="24">
        <v>200.4</v>
      </c>
      <c r="J22" s="25">
        <v>16.36</v>
      </c>
      <c r="K22" s="33">
        <v>190.4</v>
      </c>
      <c r="L22" s="68">
        <v>9.6000000000000002E-2</v>
      </c>
      <c r="M22" s="34" t="s">
        <v>15</v>
      </c>
    </row>
    <row r="23" spans="2:13" ht="15" customHeight="1" x14ac:dyDescent="0.25">
      <c r="B23" s="21" t="s">
        <v>61</v>
      </c>
      <c r="C23" s="22" t="s">
        <v>62</v>
      </c>
      <c r="D23" s="20" t="s">
        <v>58</v>
      </c>
      <c r="E23" s="49">
        <v>43608</v>
      </c>
      <c r="F23" s="57">
        <v>0.64583333333333337</v>
      </c>
      <c r="G23" s="24">
        <v>15.1</v>
      </c>
      <c r="H23" s="25">
        <v>8.02</v>
      </c>
      <c r="I23" s="24">
        <v>199.5</v>
      </c>
      <c r="J23" s="24">
        <v>36.700000000000003</v>
      </c>
      <c r="K23" s="72">
        <v>104.6</v>
      </c>
      <c r="L23" s="68">
        <v>0.113</v>
      </c>
      <c r="M23" s="34" t="s">
        <v>15</v>
      </c>
    </row>
    <row r="24" spans="2:13" ht="15" customHeight="1" x14ac:dyDescent="0.25">
      <c r="B24" s="21" t="s">
        <v>63</v>
      </c>
      <c r="C24" s="22" t="s">
        <v>64</v>
      </c>
      <c r="D24" s="20" t="s">
        <v>49</v>
      </c>
      <c r="E24" s="49">
        <v>43608</v>
      </c>
      <c r="F24" s="57">
        <v>0.62847222222222221</v>
      </c>
      <c r="G24" s="24">
        <v>14.9</v>
      </c>
      <c r="H24" s="25">
        <v>8.0299999999999994</v>
      </c>
      <c r="I24" s="24">
        <v>203.9</v>
      </c>
      <c r="J24" s="25">
        <v>14.26</v>
      </c>
      <c r="K24" s="72">
        <v>104.6</v>
      </c>
      <c r="L24" s="68">
        <v>9.2999999999999999E-2</v>
      </c>
      <c r="M24" s="34" t="s">
        <v>15</v>
      </c>
    </row>
    <row r="25" spans="2:13" ht="15" customHeight="1" x14ac:dyDescent="0.25">
      <c r="B25" s="35" t="s">
        <v>65</v>
      </c>
      <c r="C25" s="36" t="s">
        <v>66</v>
      </c>
      <c r="D25" s="37" t="s">
        <v>67</v>
      </c>
      <c r="E25" s="49">
        <v>43608</v>
      </c>
      <c r="F25" s="57">
        <v>0.66736111111111107</v>
      </c>
      <c r="G25" s="28">
        <v>16.7</v>
      </c>
      <c r="H25" s="38">
        <v>8.0500000000000007</v>
      </c>
      <c r="I25" s="24">
        <v>208.1</v>
      </c>
      <c r="J25" s="28">
        <v>21.6</v>
      </c>
      <c r="K25" s="33">
        <v>161.6</v>
      </c>
      <c r="L25" s="68">
        <v>0.106</v>
      </c>
      <c r="M25" s="34" t="s">
        <v>15</v>
      </c>
    </row>
    <row r="26" spans="2:13" ht="15" customHeight="1" x14ac:dyDescent="0.25">
      <c r="B26" s="21" t="s">
        <v>40</v>
      </c>
      <c r="C26" s="22" t="s">
        <v>68</v>
      </c>
      <c r="D26" s="20" t="s">
        <v>42</v>
      </c>
      <c r="E26" s="49">
        <v>43608</v>
      </c>
      <c r="F26" s="57">
        <v>0.41250000000000003</v>
      </c>
      <c r="G26" s="24">
        <v>12.1</v>
      </c>
      <c r="H26" s="25">
        <v>7.93</v>
      </c>
      <c r="I26" s="26">
        <v>149.80000000000001</v>
      </c>
      <c r="J26" s="25">
        <v>10.52</v>
      </c>
      <c r="K26" s="72">
        <v>1046.2</v>
      </c>
      <c r="L26" s="68">
        <v>0.08</v>
      </c>
      <c r="M26" s="34" t="s">
        <v>15</v>
      </c>
    </row>
    <row r="27" spans="2:13" ht="15" customHeight="1" x14ac:dyDescent="0.25">
      <c r="B27" s="21" t="s">
        <v>43</v>
      </c>
      <c r="C27" s="22" t="s">
        <v>69</v>
      </c>
      <c r="D27" s="20" t="s">
        <v>42</v>
      </c>
      <c r="E27" s="49">
        <v>43608</v>
      </c>
      <c r="F27" s="57">
        <v>0.58888888888888891</v>
      </c>
      <c r="G27" s="24">
        <v>15.3</v>
      </c>
      <c r="H27" s="25">
        <v>8.1999999999999993</v>
      </c>
      <c r="I27" s="24">
        <v>175.2</v>
      </c>
      <c r="J27" s="25">
        <v>14.53</v>
      </c>
      <c r="K27" s="33">
        <v>248.1</v>
      </c>
      <c r="L27" s="68">
        <v>9.6000000000000002E-2</v>
      </c>
      <c r="M27" s="34" t="s">
        <v>15</v>
      </c>
    </row>
    <row r="28" spans="2:13" ht="15.75" x14ac:dyDescent="0.25">
      <c r="B28" s="5"/>
      <c r="C28" s="5"/>
      <c r="D28" s="6"/>
      <c r="E28" s="7"/>
      <c r="F28" s="8"/>
      <c r="G28" s="8"/>
      <c r="H28" s="8"/>
      <c r="I28" s="7"/>
      <c r="J28" s="8"/>
      <c r="K28" s="7"/>
      <c r="L28" s="7"/>
      <c r="M28" s="7"/>
    </row>
    <row r="29" spans="2:13" ht="15.75" x14ac:dyDescent="0.25">
      <c r="B29" s="104" t="s">
        <v>108</v>
      </c>
      <c r="C29" s="104"/>
      <c r="D29" s="104"/>
      <c r="E29" s="104"/>
      <c r="F29" s="97"/>
      <c r="G29" s="98"/>
      <c r="H29" s="99"/>
      <c r="I29" s="97"/>
      <c r="J29" s="98"/>
      <c r="K29" s="100"/>
      <c r="L29" s="97"/>
      <c r="M29" s="10"/>
    </row>
    <row r="30" spans="2:13" ht="15.75" x14ac:dyDescent="0.25">
      <c r="B30" s="12"/>
      <c r="C30" s="12" t="s">
        <v>117</v>
      </c>
      <c r="D30" s="12" t="s">
        <v>118</v>
      </c>
      <c r="E30" s="14" t="s">
        <v>109</v>
      </c>
      <c r="F30" s="97"/>
      <c r="G30" s="98"/>
      <c r="H30" s="99"/>
      <c r="I30" s="97"/>
      <c r="J30" s="98"/>
      <c r="K30" s="100"/>
      <c r="L30" s="97"/>
      <c r="M30" s="10"/>
    </row>
    <row r="31" spans="2:13" ht="15.75" x14ac:dyDescent="0.25">
      <c r="B31" s="12" t="s">
        <v>110</v>
      </c>
      <c r="C31" s="12" t="s">
        <v>115</v>
      </c>
      <c r="D31" s="13" t="s">
        <v>116</v>
      </c>
      <c r="E31" s="14"/>
      <c r="F31" s="97"/>
      <c r="G31" s="98"/>
      <c r="H31" s="99"/>
      <c r="I31" s="97"/>
      <c r="J31" s="98"/>
      <c r="K31" s="100"/>
      <c r="L31" s="97"/>
      <c r="M31" s="9" t="s">
        <v>70</v>
      </c>
    </row>
    <row r="32" spans="2:13" ht="15.75" x14ac:dyDescent="0.25">
      <c r="B32" s="12" t="s">
        <v>111</v>
      </c>
      <c r="C32" s="12"/>
      <c r="D32" s="13"/>
      <c r="E32" s="14" t="s">
        <v>114</v>
      </c>
      <c r="F32" s="97"/>
      <c r="G32" s="98"/>
      <c r="H32" s="99"/>
      <c r="I32" s="97"/>
      <c r="J32" s="98"/>
      <c r="K32" s="100"/>
      <c r="L32" s="97"/>
      <c r="M32" s="9" t="s">
        <v>71</v>
      </c>
    </row>
    <row r="33" spans="2:13" ht="15.75" x14ac:dyDescent="0.25">
      <c r="B33" s="12" t="s">
        <v>112</v>
      </c>
      <c r="C33" s="12"/>
      <c r="D33" s="13"/>
      <c r="E33" s="14" t="s">
        <v>113</v>
      </c>
      <c r="F33" s="97"/>
      <c r="G33" s="98"/>
      <c r="H33" s="99"/>
      <c r="I33" s="97"/>
      <c r="J33" s="98"/>
      <c r="K33" s="100"/>
      <c r="L33" s="97"/>
      <c r="M33" s="9" t="s">
        <v>72</v>
      </c>
    </row>
    <row r="34" spans="2:13" x14ac:dyDescent="0.25">
      <c r="F34" s="101"/>
      <c r="G34" s="101"/>
      <c r="H34" s="101"/>
      <c r="I34" s="101"/>
      <c r="J34" s="101"/>
      <c r="K34" s="101"/>
      <c r="L34" s="101"/>
    </row>
    <row r="35" spans="2:13" x14ac:dyDescent="0.25">
      <c r="F35" s="101"/>
      <c r="G35" s="101"/>
      <c r="H35" s="101"/>
      <c r="I35" s="101"/>
      <c r="J35" s="101"/>
      <c r="K35" s="101"/>
      <c r="L35" s="101"/>
    </row>
  </sheetData>
  <mergeCells count="1">
    <mergeCell ref="B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H32" sqref="H32"/>
    </sheetView>
  </sheetViews>
  <sheetFormatPr defaultRowHeight="15" x14ac:dyDescent="0.25"/>
  <cols>
    <col min="1" max="1" width="9.140625" style="11"/>
    <col min="2" max="2" width="35" customWidth="1"/>
    <col min="3" max="3" width="18.28515625" bestFit="1" customWidth="1"/>
    <col min="4" max="4" width="22.42578125" customWidth="1"/>
    <col min="5" max="5" width="14.140625" bestFit="1" customWidth="1"/>
    <col min="6" max="6" width="13.7109375" bestFit="1" customWidth="1"/>
    <col min="7" max="7" width="9.5703125" bestFit="1" customWidth="1"/>
    <col min="8" max="8" width="5" bestFit="1" customWidth="1"/>
    <col min="9" max="9" width="20.5703125" bestFit="1" customWidth="1"/>
    <col min="10" max="10" width="17.85546875" bestFit="1" customWidth="1"/>
    <col min="11" max="11" width="13.85546875" bestFit="1" customWidth="1"/>
    <col min="12" max="12" width="25.140625" bestFit="1" customWidth="1"/>
    <col min="13" max="13" width="25.28515625" bestFit="1" customWidth="1"/>
  </cols>
  <sheetData>
    <row r="1" spans="2:13" s="11" customFormat="1" ht="15.75" thickBot="1" x14ac:dyDescent="0.3"/>
    <row r="2" spans="2:13" ht="15" customHeight="1" x14ac:dyDescent="0.25">
      <c r="B2" s="83" t="s">
        <v>0</v>
      </c>
      <c r="C2" s="84" t="s">
        <v>1</v>
      </c>
      <c r="D2" s="84" t="s">
        <v>2</v>
      </c>
      <c r="E2" s="84" t="s">
        <v>3</v>
      </c>
      <c r="F2" s="84" t="s">
        <v>4</v>
      </c>
      <c r="G2" s="85" t="s">
        <v>5</v>
      </c>
      <c r="H2" s="86" t="s">
        <v>6</v>
      </c>
      <c r="I2" s="84" t="s">
        <v>7</v>
      </c>
      <c r="J2" s="85" t="s">
        <v>8</v>
      </c>
      <c r="K2" s="84" t="s">
        <v>9</v>
      </c>
      <c r="L2" s="84" t="s">
        <v>10</v>
      </c>
      <c r="M2" s="84" t="s">
        <v>11</v>
      </c>
    </row>
    <row r="3" spans="2:13" ht="15" customHeight="1" x14ac:dyDescent="0.25">
      <c r="B3" s="18" t="s">
        <v>12</v>
      </c>
      <c r="C3" s="19" t="s">
        <v>13</v>
      </c>
      <c r="D3" s="47" t="s">
        <v>14</v>
      </c>
      <c r="E3" s="49">
        <v>43643</v>
      </c>
      <c r="F3" s="40">
        <v>0.54861111111111105</v>
      </c>
      <c r="G3" s="42">
        <v>13.8</v>
      </c>
      <c r="H3" s="43">
        <v>8.2200000000000006</v>
      </c>
      <c r="I3" s="42">
        <v>315.8</v>
      </c>
      <c r="J3" s="43">
        <v>0.53</v>
      </c>
      <c r="K3" s="71">
        <v>98.7</v>
      </c>
      <c r="L3" s="68">
        <v>4.2000000000000003E-2</v>
      </c>
      <c r="M3" s="65" t="s">
        <v>15</v>
      </c>
    </row>
    <row r="4" spans="2:13" ht="15" customHeight="1" x14ac:dyDescent="0.25">
      <c r="B4" s="21" t="s">
        <v>16</v>
      </c>
      <c r="C4" s="22" t="s">
        <v>17</v>
      </c>
      <c r="D4" s="20" t="s">
        <v>14</v>
      </c>
      <c r="E4" s="49">
        <v>43643</v>
      </c>
      <c r="F4" s="23">
        <v>0.55902777777777779</v>
      </c>
      <c r="G4" s="24">
        <v>13</v>
      </c>
      <c r="H4" s="25">
        <v>7.92</v>
      </c>
      <c r="I4" s="24">
        <v>104.6</v>
      </c>
      <c r="J4" s="25">
        <v>2.92</v>
      </c>
      <c r="K4" s="72">
        <v>248.1</v>
      </c>
      <c r="L4" s="68">
        <v>5.1999999999999998E-2</v>
      </c>
      <c r="M4" s="70" t="s">
        <v>15</v>
      </c>
    </row>
    <row r="5" spans="2:13" ht="15" customHeight="1" x14ac:dyDescent="0.25">
      <c r="B5" s="18" t="s">
        <v>18</v>
      </c>
      <c r="C5" s="19" t="s">
        <v>19</v>
      </c>
      <c r="D5" s="20" t="s">
        <v>14</v>
      </c>
      <c r="E5" s="49">
        <v>43643</v>
      </c>
      <c r="F5" s="23">
        <v>0.52847222222222223</v>
      </c>
      <c r="G5" s="24">
        <v>12.6</v>
      </c>
      <c r="H5" s="25">
        <v>7.81</v>
      </c>
      <c r="I5" s="24">
        <v>43.1</v>
      </c>
      <c r="J5" s="25">
        <v>0.55000000000000004</v>
      </c>
      <c r="K5" s="72">
        <v>8</v>
      </c>
      <c r="L5" s="68">
        <v>2.3E-2</v>
      </c>
      <c r="M5" s="68">
        <v>0.11700000000000001</v>
      </c>
    </row>
    <row r="6" spans="2:13" ht="15" customHeight="1" x14ac:dyDescent="0.25">
      <c r="B6" s="21" t="s">
        <v>20</v>
      </c>
      <c r="C6" s="22" t="s">
        <v>21</v>
      </c>
      <c r="D6" s="20" t="s">
        <v>14</v>
      </c>
      <c r="E6" s="49">
        <v>43643</v>
      </c>
      <c r="F6" s="39">
        <v>0.50902777777777775</v>
      </c>
      <c r="G6" s="29">
        <v>16.7</v>
      </c>
      <c r="H6" s="30">
        <v>7.64</v>
      </c>
      <c r="I6" s="29">
        <v>187.2</v>
      </c>
      <c r="J6" s="30">
        <v>0.64</v>
      </c>
      <c r="K6" s="64">
        <v>64.400000000000006</v>
      </c>
      <c r="L6" s="77">
        <v>4.9000000000000002E-2</v>
      </c>
      <c r="M6" s="68">
        <v>0.121</v>
      </c>
    </row>
    <row r="7" spans="2:13" ht="15" customHeight="1" x14ac:dyDescent="0.25">
      <c r="B7" s="79" t="s">
        <v>22</v>
      </c>
      <c r="C7" s="80" t="s">
        <v>23</v>
      </c>
      <c r="D7" s="47" t="s">
        <v>24</v>
      </c>
      <c r="E7" s="49">
        <v>43643</v>
      </c>
      <c r="F7" s="40">
        <v>0.49652777777777773</v>
      </c>
      <c r="G7" s="42">
        <v>13</v>
      </c>
      <c r="H7" s="43">
        <v>8.19</v>
      </c>
      <c r="I7" s="42">
        <v>134.30000000000001</v>
      </c>
      <c r="J7" s="43">
        <v>8.93</v>
      </c>
      <c r="K7" s="42">
        <v>547.5</v>
      </c>
      <c r="L7" s="68">
        <v>6.2E-2</v>
      </c>
      <c r="M7" s="45" t="s">
        <v>15</v>
      </c>
    </row>
    <row r="8" spans="2:13" ht="15" customHeight="1" x14ac:dyDescent="0.25">
      <c r="B8" s="21" t="s">
        <v>25</v>
      </c>
      <c r="C8" s="22" t="s">
        <v>26</v>
      </c>
      <c r="D8" s="20" t="s">
        <v>14</v>
      </c>
      <c r="E8" s="49">
        <v>43643</v>
      </c>
      <c r="F8" s="41">
        <v>0.48194444444444445</v>
      </c>
      <c r="G8" s="31">
        <v>14.1</v>
      </c>
      <c r="H8" s="32">
        <v>8.09</v>
      </c>
      <c r="I8" s="31">
        <v>148.5</v>
      </c>
      <c r="J8" s="32">
        <v>9.09</v>
      </c>
      <c r="K8" s="73">
        <v>285.10000000000002</v>
      </c>
      <c r="L8" s="78">
        <v>6.6000000000000003E-2</v>
      </c>
      <c r="M8" s="67" t="s">
        <v>15</v>
      </c>
    </row>
    <row r="9" spans="2:13" ht="15" customHeight="1" x14ac:dyDescent="0.25">
      <c r="B9" s="21" t="s">
        <v>27</v>
      </c>
      <c r="C9" s="22" t="s">
        <v>28</v>
      </c>
      <c r="D9" s="20" t="s">
        <v>29</v>
      </c>
      <c r="E9" s="49">
        <v>43643</v>
      </c>
      <c r="F9" s="23">
        <v>0.47222222222222227</v>
      </c>
      <c r="G9" s="24">
        <v>13.1</v>
      </c>
      <c r="H9" s="25">
        <v>8</v>
      </c>
      <c r="I9" s="24">
        <v>145.80000000000001</v>
      </c>
      <c r="J9" s="25">
        <v>8.42</v>
      </c>
      <c r="K9" s="72">
        <v>344.8</v>
      </c>
      <c r="L9" s="68">
        <v>7.3999999999999996E-2</v>
      </c>
      <c r="M9" s="34" t="s">
        <v>15</v>
      </c>
    </row>
    <row r="10" spans="2:13" ht="15" customHeight="1" x14ac:dyDescent="0.25">
      <c r="B10" s="18" t="s">
        <v>30</v>
      </c>
      <c r="C10" s="19" t="s">
        <v>31</v>
      </c>
      <c r="D10" s="20" t="s">
        <v>29</v>
      </c>
      <c r="E10" s="49">
        <v>43643</v>
      </c>
      <c r="F10" s="39">
        <v>0.4597222222222222</v>
      </c>
      <c r="G10" s="29">
        <v>13.7</v>
      </c>
      <c r="H10" s="30">
        <v>7.86</v>
      </c>
      <c r="I10" s="29">
        <v>166.1</v>
      </c>
      <c r="J10" s="30">
        <v>7.89</v>
      </c>
      <c r="K10" s="64">
        <v>137.6</v>
      </c>
      <c r="L10" s="77">
        <v>6.5000000000000002E-2</v>
      </c>
      <c r="M10" s="48" t="s">
        <v>15</v>
      </c>
    </row>
    <row r="11" spans="2:13" ht="15" customHeight="1" x14ac:dyDescent="0.25">
      <c r="B11" s="81" t="s">
        <v>32</v>
      </c>
      <c r="C11" s="82" t="s">
        <v>33</v>
      </c>
      <c r="D11" s="69" t="s">
        <v>34</v>
      </c>
      <c r="E11" s="49">
        <v>43643</v>
      </c>
      <c r="F11" s="40">
        <v>0.44861111111111113</v>
      </c>
      <c r="G11" s="42">
        <v>13.8</v>
      </c>
      <c r="H11" s="43">
        <v>8.06</v>
      </c>
      <c r="I11" s="44">
        <v>179.2</v>
      </c>
      <c r="J11" s="43">
        <v>10.61</v>
      </c>
      <c r="K11" s="42">
        <v>517.20000000000005</v>
      </c>
      <c r="L11" s="68">
        <v>7.0999999999999994E-2</v>
      </c>
      <c r="M11" s="45" t="s">
        <v>15</v>
      </c>
    </row>
    <row r="12" spans="2:13" ht="15" customHeight="1" x14ac:dyDescent="0.25">
      <c r="B12" s="21" t="s">
        <v>35</v>
      </c>
      <c r="C12" s="22" t="s">
        <v>36</v>
      </c>
      <c r="D12" s="20" t="s">
        <v>37</v>
      </c>
      <c r="E12" s="49">
        <v>43643</v>
      </c>
      <c r="F12" s="60">
        <v>0.43402777777777773</v>
      </c>
      <c r="G12" s="31">
        <v>14.6</v>
      </c>
      <c r="H12" s="32">
        <v>7.93</v>
      </c>
      <c r="I12" s="31">
        <v>210</v>
      </c>
      <c r="J12" s="32">
        <v>9.06</v>
      </c>
      <c r="K12" s="73">
        <v>365.4</v>
      </c>
      <c r="L12" s="78">
        <v>7.6999999999999999E-2</v>
      </c>
      <c r="M12" s="67" t="s">
        <v>15</v>
      </c>
    </row>
    <row r="13" spans="2:13" ht="15" customHeight="1" x14ac:dyDescent="0.25">
      <c r="B13" s="79" t="s">
        <v>38</v>
      </c>
      <c r="C13" s="80" t="s">
        <v>39</v>
      </c>
      <c r="D13" s="20" t="s">
        <v>37</v>
      </c>
      <c r="E13" s="49">
        <v>43643</v>
      </c>
      <c r="F13" s="57">
        <v>0.4201388888888889</v>
      </c>
      <c r="G13" s="24">
        <v>14.2</v>
      </c>
      <c r="H13" s="25">
        <v>8.2100000000000009</v>
      </c>
      <c r="I13" s="24">
        <v>211.7</v>
      </c>
      <c r="J13" s="25">
        <v>10.130000000000001</v>
      </c>
      <c r="K13" s="72">
        <v>435.2</v>
      </c>
      <c r="L13" s="68">
        <v>7.6999999999999999E-2</v>
      </c>
      <c r="M13" s="34" t="s">
        <v>15</v>
      </c>
    </row>
    <row r="14" spans="2:13" ht="15" customHeight="1" x14ac:dyDescent="0.25">
      <c r="B14" s="79" t="s">
        <v>40</v>
      </c>
      <c r="C14" s="80" t="s">
        <v>41</v>
      </c>
      <c r="D14" s="20" t="s">
        <v>42</v>
      </c>
      <c r="E14" s="49">
        <v>43643</v>
      </c>
      <c r="F14" s="57">
        <v>0.40763888888888888</v>
      </c>
      <c r="G14" s="24">
        <v>14.6</v>
      </c>
      <c r="H14" s="25">
        <v>8.1</v>
      </c>
      <c r="I14" s="24">
        <v>210.6</v>
      </c>
      <c r="J14" s="25">
        <v>12.59</v>
      </c>
      <c r="K14" s="33">
        <v>613.1</v>
      </c>
      <c r="L14" s="68">
        <v>9.7000000000000003E-2</v>
      </c>
      <c r="M14" s="34" t="s">
        <v>15</v>
      </c>
    </row>
    <row r="15" spans="2:13" ht="15" customHeight="1" x14ac:dyDescent="0.25">
      <c r="B15" s="79" t="s">
        <v>43</v>
      </c>
      <c r="C15" s="80" t="s">
        <v>44</v>
      </c>
      <c r="D15" s="20" t="s">
        <v>42</v>
      </c>
      <c r="E15" s="49">
        <v>43643</v>
      </c>
      <c r="F15" s="58">
        <v>0.58194444444444449</v>
      </c>
      <c r="G15" s="29">
        <v>18.600000000000001</v>
      </c>
      <c r="H15" s="30">
        <v>8.76</v>
      </c>
      <c r="I15" s="29">
        <v>211.1</v>
      </c>
      <c r="J15" s="30">
        <v>12.71</v>
      </c>
      <c r="K15" s="64">
        <v>613.1</v>
      </c>
      <c r="L15" s="68">
        <v>8.4000000000000005E-2</v>
      </c>
      <c r="M15" s="48" t="s">
        <v>15</v>
      </c>
    </row>
    <row r="16" spans="2:13" ht="15" customHeight="1" x14ac:dyDescent="0.25">
      <c r="B16" s="21" t="s">
        <v>45</v>
      </c>
      <c r="C16" s="22" t="s">
        <v>46</v>
      </c>
      <c r="D16" s="20" t="s">
        <v>42</v>
      </c>
      <c r="E16" s="49">
        <v>43643</v>
      </c>
      <c r="F16" s="59">
        <v>0.59722222222222221</v>
      </c>
      <c r="G16" s="42">
        <v>20.399999999999999</v>
      </c>
      <c r="H16" s="43">
        <v>8.8800000000000008</v>
      </c>
      <c r="I16" s="44">
        <v>253.8</v>
      </c>
      <c r="J16" s="43">
        <v>6.97</v>
      </c>
      <c r="K16" s="74">
        <v>79.8</v>
      </c>
      <c r="L16" s="68">
        <v>7.6999999999999999E-2</v>
      </c>
      <c r="M16" s="65" t="s">
        <v>15</v>
      </c>
    </row>
    <row r="17" spans="1:13" ht="15" customHeight="1" x14ac:dyDescent="0.25">
      <c r="B17" s="21" t="s">
        <v>47</v>
      </c>
      <c r="C17" s="22" t="s">
        <v>48</v>
      </c>
      <c r="D17" s="20" t="s">
        <v>49</v>
      </c>
      <c r="E17" s="49">
        <v>43643</v>
      </c>
      <c r="F17" s="60">
        <v>0.3659722222222222</v>
      </c>
      <c r="G17" s="31">
        <v>15.3</v>
      </c>
      <c r="H17" s="32">
        <v>8.01</v>
      </c>
      <c r="I17" s="31">
        <v>231.5</v>
      </c>
      <c r="J17" s="32">
        <v>14.25</v>
      </c>
      <c r="K17" s="73">
        <v>178.9</v>
      </c>
      <c r="L17" s="68">
        <v>6.8000000000000005E-2</v>
      </c>
      <c r="M17" s="67" t="s">
        <v>15</v>
      </c>
    </row>
    <row r="18" spans="1:13" ht="15" customHeight="1" thickBot="1" x14ac:dyDescent="0.3">
      <c r="B18" s="21" t="s">
        <v>50</v>
      </c>
      <c r="C18" s="22" t="s">
        <v>51</v>
      </c>
      <c r="D18" s="20" t="s">
        <v>49</v>
      </c>
      <c r="E18" s="49">
        <v>43643</v>
      </c>
      <c r="F18" s="58">
        <v>0.37291666666666662</v>
      </c>
      <c r="G18" s="29">
        <v>15.9</v>
      </c>
      <c r="H18" s="30">
        <v>8.11</v>
      </c>
      <c r="I18" s="29">
        <v>220.8</v>
      </c>
      <c r="J18" s="30">
        <v>11.4</v>
      </c>
      <c r="K18" s="64">
        <v>178.2</v>
      </c>
      <c r="L18" s="76"/>
      <c r="M18" s="48" t="s">
        <v>15</v>
      </c>
    </row>
    <row r="19" spans="1:13" ht="15" customHeight="1" thickTop="1" thickBot="1" x14ac:dyDescent="0.3">
      <c r="B19" s="21" t="s">
        <v>52</v>
      </c>
      <c r="C19" s="22" t="s">
        <v>53</v>
      </c>
      <c r="D19" s="20" t="s">
        <v>49</v>
      </c>
      <c r="E19" s="53" t="s">
        <v>120</v>
      </c>
      <c r="F19" s="50"/>
      <c r="G19" s="51"/>
      <c r="H19" s="52"/>
      <c r="I19" s="54"/>
      <c r="J19" s="55"/>
      <c r="K19" s="53"/>
      <c r="L19" s="50"/>
      <c r="M19" s="66"/>
    </row>
    <row r="20" spans="1:13" ht="15" customHeight="1" thickTop="1" x14ac:dyDescent="0.25">
      <c r="B20" s="21" t="s">
        <v>54</v>
      </c>
      <c r="C20" s="22" t="s">
        <v>55</v>
      </c>
      <c r="D20" s="20" t="s">
        <v>49</v>
      </c>
      <c r="E20" s="49">
        <v>43643</v>
      </c>
      <c r="F20" s="60">
        <v>0.38055555555555554</v>
      </c>
      <c r="G20" s="31">
        <v>16.5</v>
      </c>
      <c r="H20" s="32">
        <v>8.1</v>
      </c>
      <c r="I20" s="31">
        <v>203.4</v>
      </c>
      <c r="J20" s="32">
        <v>2.41</v>
      </c>
      <c r="K20" s="75">
        <v>54.7</v>
      </c>
      <c r="L20" s="68">
        <v>3.4000000000000002E-2</v>
      </c>
      <c r="M20" s="67" t="s">
        <v>15</v>
      </c>
    </row>
    <row r="21" spans="1:13" ht="15" customHeight="1" x14ac:dyDescent="0.25">
      <c r="B21" s="21" t="s">
        <v>56</v>
      </c>
      <c r="C21" s="22" t="s">
        <v>57</v>
      </c>
      <c r="D21" s="20" t="s">
        <v>58</v>
      </c>
      <c r="E21" s="49">
        <v>43643</v>
      </c>
      <c r="F21" s="57">
        <v>0.61111111111111105</v>
      </c>
      <c r="G21" s="24">
        <v>20.399999999999999</v>
      </c>
      <c r="H21" s="25">
        <v>9.01</v>
      </c>
      <c r="I21" s="24">
        <v>245.4</v>
      </c>
      <c r="J21" s="25">
        <v>12.05</v>
      </c>
      <c r="K21" s="72">
        <v>67.599999999999994</v>
      </c>
      <c r="L21" s="68">
        <v>0.08</v>
      </c>
      <c r="M21" s="34" t="s">
        <v>15</v>
      </c>
    </row>
    <row r="22" spans="1:13" ht="15" customHeight="1" x14ac:dyDescent="0.25">
      <c r="B22" s="79" t="s">
        <v>59</v>
      </c>
      <c r="C22" s="80" t="s">
        <v>60</v>
      </c>
      <c r="D22" s="20" t="s">
        <v>58</v>
      </c>
      <c r="E22" s="49">
        <v>43643</v>
      </c>
      <c r="F22" s="57">
        <v>0.64236111111111105</v>
      </c>
      <c r="G22" s="24">
        <v>19.899999999999999</v>
      </c>
      <c r="H22" s="25">
        <v>9.01</v>
      </c>
      <c r="I22" s="24">
        <v>256.8</v>
      </c>
      <c r="J22" s="25">
        <v>10.43</v>
      </c>
      <c r="K22" s="33">
        <v>517.20000000000005</v>
      </c>
      <c r="L22" s="68">
        <v>8.1000000000000003E-2</v>
      </c>
      <c r="M22" s="34" t="s">
        <v>15</v>
      </c>
    </row>
    <row r="23" spans="1:13" ht="15" customHeight="1" x14ac:dyDescent="0.25">
      <c r="B23" s="21" t="s">
        <v>61</v>
      </c>
      <c r="C23" s="22" t="s">
        <v>62</v>
      </c>
      <c r="D23" s="20" t="s">
        <v>58</v>
      </c>
      <c r="E23" s="49">
        <v>43643</v>
      </c>
      <c r="F23" s="57">
        <v>0.64583333333333337</v>
      </c>
      <c r="G23" s="24">
        <v>16.600000000000001</v>
      </c>
      <c r="H23" s="25">
        <v>8.2200000000000006</v>
      </c>
      <c r="I23" s="24">
        <v>259</v>
      </c>
      <c r="J23" s="25">
        <v>8.7799999999999994</v>
      </c>
      <c r="K23" s="72">
        <v>139.6</v>
      </c>
      <c r="L23" s="68">
        <v>6.8000000000000005E-2</v>
      </c>
      <c r="M23" s="34" t="s">
        <v>15</v>
      </c>
    </row>
    <row r="24" spans="1:13" ht="15" customHeight="1" x14ac:dyDescent="0.25">
      <c r="B24" s="79" t="s">
        <v>63</v>
      </c>
      <c r="C24" s="80" t="s">
        <v>64</v>
      </c>
      <c r="D24" s="20" t="s">
        <v>49</v>
      </c>
      <c r="E24" s="49">
        <v>43643</v>
      </c>
      <c r="F24" s="57">
        <v>0.62291666666666667</v>
      </c>
      <c r="G24" s="24">
        <v>17</v>
      </c>
      <c r="H24" s="25">
        <v>8.11</v>
      </c>
      <c r="I24" s="24">
        <v>230</v>
      </c>
      <c r="J24" s="25">
        <v>11.81</v>
      </c>
      <c r="K24" s="72">
        <v>547.5</v>
      </c>
      <c r="L24" s="68">
        <v>0.129</v>
      </c>
      <c r="M24" s="34" t="s">
        <v>15</v>
      </c>
    </row>
    <row r="25" spans="1:13" ht="15" customHeight="1" x14ac:dyDescent="0.25">
      <c r="B25" s="35" t="s">
        <v>65</v>
      </c>
      <c r="C25" s="36" t="s">
        <v>66</v>
      </c>
      <c r="D25" s="37" t="s">
        <v>67</v>
      </c>
      <c r="E25" s="49">
        <v>43643</v>
      </c>
      <c r="F25" s="57">
        <v>0.6645833333333333</v>
      </c>
      <c r="G25" s="28">
        <v>19.899999999999999</v>
      </c>
      <c r="H25" s="38">
        <v>8.4600000000000009</v>
      </c>
      <c r="I25" s="24">
        <v>258.39999999999998</v>
      </c>
      <c r="J25" s="38">
        <v>11.36</v>
      </c>
      <c r="K25" s="33">
        <v>184.2</v>
      </c>
      <c r="L25" s="68">
        <v>0.10100000000000001</v>
      </c>
      <c r="M25" s="34" t="s">
        <v>15</v>
      </c>
    </row>
    <row r="26" spans="1:13" ht="15" customHeight="1" x14ac:dyDescent="0.25">
      <c r="B26" s="21" t="s">
        <v>35</v>
      </c>
      <c r="C26" s="22" t="s">
        <v>68</v>
      </c>
      <c r="D26" s="20" t="s">
        <v>37</v>
      </c>
      <c r="E26" s="49">
        <v>43643</v>
      </c>
      <c r="F26" s="57">
        <v>0.4375</v>
      </c>
      <c r="G26" s="24">
        <v>14.6</v>
      </c>
      <c r="H26" s="25">
        <v>7.96</v>
      </c>
      <c r="I26" s="26">
        <v>209.8</v>
      </c>
      <c r="J26" s="25">
        <v>14.29</v>
      </c>
      <c r="K26" s="72">
        <v>218.7</v>
      </c>
      <c r="L26" s="68">
        <v>8.6999999999999994E-2</v>
      </c>
      <c r="M26" s="34" t="s">
        <v>15</v>
      </c>
    </row>
    <row r="27" spans="1:13" ht="15" customHeight="1" x14ac:dyDescent="0.25">
      <c r="B27" s="18" t="s">
        <v>30</v>
      </c>
      <c r="C27" s="22" t="s">
        <v>69</v>
      </c>
      <c r="D27" s="20" t="s">
        <v>29</v>
      </c>
      <c r="E27" s="49">
        <v>43643</v>
      </c>
      <c r="F27" s="57">
        <v>0.46180555555555558</v>
      </c>
      <c r="G27" s="24">
        <v>13.7</v>
      </c>
      <c r="H27" s="25">
        <v>7.92</v>
      </c>
      <c r="I27" s="24">
        <v>169.2</v>
      </c>
      <c r="J27" s="25">
        <v>8.2100000000000009</v>
      </c>
      <c r="K27" s="33">
        <v>155.30000000000001</v>
      </c>
      <c r="L27" s="68">
        <v>6.4000000000000001E-2</v>
      </c>
      <c r="M27" s="34" t="s">
        <v>15</v>
      </c>
    </row>
    <row r="28" spans="1:13" ht="15.75" x14ac:dyDescent="0.25">
      <c r="B28" s="12"/>
      <c r="C28" s="12"/>
      <c r="D28" s="13"/>
      <c r="E28" s="14"/>
      <c r="F28" s="15"/>
      <c r="G28" s="15"/>
      <c r="H28" s="15"/>
      <c r="I28" s="14"/>
      <c r="J28" s="15"/>
      <c r="K28" s="14"/>
      <c r="L28" s="14"/>
      <c r="M28" s="14"/>
    </row>
    <row r="29" spans="1:13" s="11" customFormat="1" ht="15.75" x14ac:dyDescent="0.25">
      <c r="B29" s="104" t="s">
        <v>108</v>
      </c>
      <c r="C29" s="104"/>
      <c r="D29" s="104"/>
      <c r="E29" s="105"/>
      <c r="F29" s="98"/>
      <c r="G29" s="99"/>
      <c r="H29" s="97"/>
      <c r="I29" s="98"/>
      <c r="J29" s="100"/>
      <c r="K29" s="97"/>
      <c r="L29" s="17"/>
    </row>
    <row r="30" spans="1:13" s="11" customFormat="1" ht="15.75" x14ac:dyDescent="0.25">
      <c r="A30" s="12"/>
      <c r="C30" s="12" t="s">
        <v>117</v>
      </c>
      <c r="D30" s="12" t="s">
        <v>118</v>
      </c>
      <c r="E30" s="14" t="s">
        <v>109</v>
      </c>
      <c r="F30" s="98"/>
      <c r="G30" s="99"/>
      <c r="H30" s="97"/>
      <c r="I30" s="98"/>
      <c r="J30" s="100"/>
      <c r="K30" s="97"/>
      <c r="L30" s="17"/>
    </row>
    <row r="31" spans="1:13" s="11" customFormat="1" ht="15.75" x14ac:dyDescent="0.25">
      <c r="B31" s="12" t="s">
        <v>110</v>
      </c>
      <c r="C31" s="12" t="s">
        <v>115</v>
      </c>
      <c r="D31" s="13" t="s">
        <v>116</v>
      </c>
      <c r="E31" s="14"/>
      <c r="F31" s="98"/>
      <c r="G31" s="99"/>
      <c r="H31" s="97"/>
      <c r="I31" s="98"/>
      <c r="J31" s="100"/>
      <c r="K31" s="97"/>
      <c r="L31" s="16" t="s">
        <v>70</v>
      </c>
    </row>
    <row r="32" spans="1:13" s="11" customFormat="1" ht="15.75" x14ac:dyDescent="0.25">
      <c r="B32" s="12" t="s">
        <v>111</v>
      </c>
      <c r="C32" s="12"/>
      <c r="D32" s="13"/>
      <c r="E32" s="14" t="s">
        <v>114</v>
      </c>
      <c r="F32" s="98"/>
      <c r="G32" s="99"/>
      <c r="H32" s="97"/>
      <c r="I32" s="98"/>
      <c r="J32" s="100"/>
      <c r="K32" s="97"/>
      <c r="L32" s="16" t="s">
        <v>71</v>
      </c>
    </row>
    <row r="33" spans="2:12" s="11" customFormat="1" ht="15.75" x14ac:dyDescent="0.25">
      <c r="B33" s="12" t="s">
        <v>112</v>
      </c>
      <c r="C33" s="12"/>
      <c r="D33" s="13"/>
      <c r="E33" s="14" t="s">
        <v>113</v>
      </c>
      <c r="F33" s="98"/>
      <c r="G33" s="99"/>
      <c r="H33" s="97"/>
      <c r="I33" s="98"/>
      <c r="J33" s="100"/>
      <c r="K33" s="97"/>
      <c r="L33" s="16" t="s">
        <v>72</v>
      </c>
    </row>
  </sheetData>
  <mergeCells count="1">
    <mergeCell ref="B29:E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33" sqref="H33"/>
    </sheetView>
  </sheetViews>
  <sheetFormatPr defaultRowHeight="15" x14ac:dyDescent="0.25"/>
  <cols>
    <col min="1" max="1" width="5.85546875" bestFit="1" customWidth="1"/>
    <col min="2" max="2" width="30.85546875" bestFit="1" customWidth="1"/>
    <col min="3" max="3" width="38" bestFit="1" customWidth="1"/>
    <col min="4" max="4" width="6.28515625" bestFit="1" customWidth="1"/>
  </cols>
  <sheetData>
    <row r="1" spans="1:4" ht="15.75" thickBot="1" x14ac:dyDescent="0.3">
      <c r="A1" s="106" t="s">
        <v>74</v>
      </c>
      <c r="B1" s="107"/>
      <c r="C1" s="107"/>
      <c r="D1" s="108"/>
    </row>
    <row r="2" spans="1:4" x14ac:dyDescent="0.25">
      <c r="A2" s="87" t="s">
        <v>1</v>
      </c>
      <c r="B2" s="87" t="s">
        <v>75</v>
      </c>
      <c r="C2" s="87" t="s">
        <v>76</v>
      </c>
      <c r="D2" s="87" t="s">
        <v>77</v>
      </c>
    </row>
    <row r="3" spans="1:4" x14ac:dyDescent="0.25">
      <c r="A3" s="88" t="s">
        <v>13</v>
      </c>
      <c r="B3" s="88" t="s">
        <v>78</v>
      </c>
      <c r="C3" s="89">
        <f>4/11</f>
        <v>0.36363636363636365</v>
      </c>
      <c r="D3" s="90" t="s">
        <v>79</v>
      </c>
    </row>
    <row r="4" spans="1:4" x14ac:dyDescent="0.25">
      <c r="A4" s="88" t="s">
        <v>17</v>
      </c>
      <c r="B4" s="88" t="s">
        <v>80</v>
      </c>
      <c r="C4" s="89">
        <f>4/12</f>
        <v>0.33333333333333331</v>
      </c>
      <c r="D4" s="90" t="s">
        <v>81</v>
      </c>
    </row>
    <row r="5" spans="1:4" x14ac:dyDescent="0.25">
      <c r="A5" s="88" t="s">
        <v>19</v>
      </c>
      <c r="B5" s="88" t="s">
        <v>82</v>
      </c>
      <c r="C5" s="89">
        <f>0/12</f>
        <v>0</v>
      </c>
      <c r="D5" s="90" t="s">
        <v>83</v>
      </c>
    </row>
    <row r="6" spans="1:4" x14ac:dyDescent="0.25">
      <c r="A6" s="88" t="s">
        <v>21</v>
      </c>
      <c r="B6" s="88" t="s">
        <v>84</v>
      </c>
      <c r="C6" s="89">
        <f>1/12</f>
        <v>8.3333333333333329E-2</v>
      </c>
      <c r="D6" s="90" t="s">
        <v>85</v>
      </c>
    </row>
    <row r="7" spans="1:4" x14ac:dyDescent="0.25">
      <c r="A7" s="88" t="s">
        <v>23</v>
      </c>
      <c r="B7" s="88" t="s">
        <v>22</v>
      </c>
      <c r="C7" s="91">
        <f>1/5</f>
        <v>0.2</v>
      </c>
      <c r="D7" s="90" t="s">
        <v>86</v>
      </c>
    </row>
    <row r="8" spans="1:4" x14ac:dyDescent="0.25">
      <c r="A8" s="88" t="s">
        <v>26</v>
      </c>
      <c r="B8" s="88" t="s">
        <v>87</v>
      </c>
      <c r="C8" s="89">
        <f>1/12</f>
        <v>8.3333333333333329E-2</v>
      </c>
      <c r="D8" s="90" t="s">
        <v>85</v>
      </c>
    </row>
    <row r="9" spans="1:4" x14ac:dyDescent="0.25">
      <c r="A9" s="88" t="s">
        <v>28</v>
      </c>
      <c r="B9" s="88" t="s">
        <v>88</v>
      </c>
      <c r="C9" s="89">
        <f>1/12</f>
        <v>8.3333333333333329E-2</v>
      </c>
      <c r="D9" s="90" t="s">
        <v>85</v>
      </c>
    </row>
    <row r="10" spans="1:4" x14ac:dyDescent="0.25">
      <c r="A10" s="88" t="s">
        <v>31</v>
      </c>
      <c r="B10" s="88" t="s">
        <v>30</v>
      </c>
      <c r="C10" s="89">
        <f>1/12</f>
        <v>8.3333333333333329E-2</v>
      </c>
      <c r="D10" s="90" t="s">
        <v>85</v>
      </c>
    </row>
    <row r="11" spans="1:4" x14ac:dyDescent="0.25">
      <c r="A11" s="88" t="s">
        <v>33</v>
      </c>
      <c r="B11" s="88" t="s">
        <v>32</v>
      </c>
      <c r="C11" s="91">
        <f>5/5</f>
        <v>1</v>
      </c>
      <c r="D11" s="90" t="s">
        <v>89</v>
      </c>
    </row>
    <row r="12" spans="1:4" x14ac:dyDescent="0.25">
      <c r="A12" s="88" t="s">
        <v>36</v>
      </c>
      <c r="B12" s="88" t="s">
        <v>90</v>
      </c>
      <c r="C12" s="89">
        <f>4/12</f>
        <v>0.33333333333333331</v>
      </c>
      <c r="D12" s="90" t="s">
        <v>81</v>
      </c>
    </row>
    <row r="13" spans="1:4" x14ac:dyDescent="0.25">
      <c r="A13" s="88" t="s">
        <v>39</v>
      </c>
      <c r="B13" s="88" t="s">
        <v>91</v>
      </c>
      <c r="C13" s="89">
        <f>4/12</f>
        <v>0.33333333333333331</v>
      </c>
      <c r="D13" s="90" t="s">
        <v>81</v>
      </c>
    </row>
    <row r="14" spans="1:4" x14ac:dyDescent="0.25">
      <c r="A14" s="88" t="s">
        <v>41</v>
      </c>
      <c r="B14" s="88" t="s">
        <v>40</v>
      </c>
      <c r="C14" s="89">
        <f>5/12</f>
        <v>0.41666666666666669</v>
      </c>
      <c r="D14" s="90" t="s">
        <v>92</v>
      </c>
    </row>
    <row r="15" spans="1:4" x14ac:dyDescent="0.25">
      <c r="A15" s="88" t="s">
        <v>44</v>
      </c>
      <c r="B15" s="88" t="s">
        <v>93</v>
      </c>
      <c r="C15" s="89">
        <f>6/12</f>
        <v>0.5</v>
      </c>
      <c r="D15" s="90" t="s">
        <v>94</v>
      </c>
    </row>
    <row r="16" spans="1:4" x14ac:dyDescent="0.25">
      <c r="A16" s="88" t="s">
        <v>46</v>
      </c>
      <c r="B16" s="88" t="s">
        <v>95</v>
      </c>
      <c r="C16" s="89">
        <f>4/10</f>
        <v>0.4</v>
      </c>
      <c r="D16" s="90" t="s">
        <v>96</v>
      </c>
    </row>
    <row r="17" spans="1:4" x14ac:dyDescent="0.25">
      <c r="A17" s="88" t="s">
        <v>48</v>
      </c>
      <c r="B17" s="88" t="s">
        <v>97</v>
      </c>
      <c r="C17" s="89">
        <f>4/12</f>
        <v>0.33333333333333331</v>
      </c>
      <c r="D17" s="90" t="s">
        <v>81</v>
      </c>
    </row>
    <row r="18" spans="1:4" x14ac:dyDescent="0.25">
      <c r="A18" s="88" t="s">
        <v>51</v>
      </c>
      <c r="B18" s="88" t="s">
        <v>98</v>
      </c>
      <c r="C18" s="89">
        <f>5/12</f>
        <v>0.41666666666666669</v>
      </c>
      <c r="D18" s="90" t="s">
        <v>92</v>
      </c>
    </row>
    <row r="19" spans="1:4" x14ac:dyDescent="0.25">
      <c r="A19" s="88" t="s">
        <v>53</v>
      </c>
      <c r="B19" s="88" t="s">
        <v>99</v>
      </c>
      <c r="C19" s="89">
        <f>1/5</f>
        <v>0.2</v>
      </c>
      <c r="D19" s="90" t="s">
        <v>86</v>
      </c>
    </row>
    <row r="20" spans="1:4" x14ac:dyDescent="0.25">
      <c r="A20" s="88" t="s">
        <v>55</v>
      </c>
      <c r="B20" s="88" t="s">
        <v>100</v>
      </c>
      <c r="C20" s="89">
        <f>5/12</f>
        <v>0.41666666666666669</v>
      </c>
      <c r="D20" s="90" t="s">
        <v>92</v>
      </c>
    </row>
    <row r="21" spans="1:4" x14ac:dyDescent="0.25">
      <c r="A21" s="88" t="s">
        <v>57</v>
      </c>
      <c r="B21" s="88" t="s">
        <v>56</v>
      </c>
      <c r="C21" s="89">
        <f>1/12</f>
        <v>8.3333333333333329E-2</v>
      </c>
      <c r="D21" s="90" t="s">
        <v>85</v>
      </c>
    </row>
    <row r="22" spans="1:4" x14ac:dyDescent="0.25">
      <c r="A22" s="88" t="s">
        <v>60</v>
      </c>
      <c r="B22" s="88" t="s">
        <v>101</v>
      </c>
      <c r="C22" s="89">
        <f>2/12</f>
        <v>0.16666666666666666</v>
      </c>
      <c r="D22" s="90" t="s">
        <v>102</v>
      </c>
    </row>
    <row r="23" spans="1:4" x14ac:dyDescent="0.25">
      <c r="A23" s="88" t="s">
        <v>62</v>
      </c>
      <c r="B23" s="88" t="s">
        <v>103</v>
      </c>
      <c r="C23" s="89">
        <f>3/12</f>
        <v>0.25</v>
      </c>
      <c r="D23" s="90" t="s">
        <v>104</v>
      </c>
    </row>
    <row r="24" spans="1:4" x14ac:dyDescent="0.25">
      <c r="A24" s="88" t="s">
        <v>64</v>
      </c>
      <c r="B24" s="88" t="s">
        <v>105</v>
      </c>
      <c r="C24" s="89">
        <f>7/12</f>
        <v>0.58333333333333337</v>
      </c>
      <c r="D24" s="90" t="s">
        <v>106</v>
      </c>
    </row>
    <row r="25" spans="1:4" x14ac:dyDescent="0.25">
      <c r="A25" s="88" t="s">
        <v>66</v>
      </c>
      <c r="B25" s="88" t="s">
        <v>107</v>
      </c>
      <c r="C25" s="89">
        <f>2/12</f>
        <v>0.16666666666666666</v>
      </c>
      <c r="D25" s="90" t="s">
        <v>102</v>
      </c>
    </row>
  </sheetData>
  <mergeCells count="1">
    <mergeCell ref="A1:D1"/>
  </mergeCells>
  <pageMargins left="0.7" right="0.7" top="0.75" bottom="0.75" header="0.3" footer="0.3"/>
  <ignoredErrors>
    <ignoredError sqref="C7 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2019</vt:lpstr>
      <vt:lpstr>May 2019</vt:lpstr>
      <vt:lpstr>June 2019</vt:lpstr>
      <vt:lpstr>E. coli Quarterly Exceedances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Greg Stabach</cp:lastModifiedBy>
  <dcterms:created xsi:type="dcterms:W3CDTF">2019-07-23T22:37:16Z</dcterms:created>
  <dcterms:modified xsi:type="dcterms:W3CDTF">2019-12-06T17:39:05Z</dcterms:modified>
</cp:coreProperties>
</file>